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  <Override PartName="/xl/tables/table3.xml" ContentType="application/vnd.openxmlformats-officedocument.spreadsheetml.table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7bf5cd67d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 de bord" sheetId="1" r:id="R980ba83bd1ef4897"/>
    <x:sheet xmlns:r="http://schemas.openxmlformats.org/officeDocument/2006/relationships" name="Mode d'emploi" sheetId="2" r:id="R5663a341f3b743e5"/>
    <x:sheet xmlns:r="http://schemas.openxmlformats.org/officeDocument/2006/relationships" name="Calendrier annuel" sheetId="3" r:id="R30a3bb61daf440a4"/>
    <x:sheet xmlns:r="http://schemas.openxmlformats.org/officeDocument/2006/relationships" name="Connexions" sheetId="4" r:id="R6a3fe1b785e44d79"/>
    <x:sheet xmlns:r="http://schemas.openxmlformats.org/officeDocument/2006/relationships" name="Import COOP" sheetId="5" r:id="R9a7f3ab30dfa4e09"/>
    <x:sheet xmlns:r="http://schemas.openxmlformats.org/officeDocument/2006/relationships" name="Import Réclamations" sheetId="6" r:id="R5f5505e2e7284f64"/>
    <x:sheet xmlns:r="http://schemas.openxmlformats.org/officeDocument/2006/relationships" name="Import Factures LCR" sheetId="7" r:id="R7d11ce1223074a28"/>
    <x:sheet xmlns:r="http://schemas.openxmlformats.org/officeDocument/2006/relationships" name="Import E-mails" sheetId="8" r:id="R2d0dc6b10976441c"/>
    <x:sheet xmlns:r="http://schemas.openxmlformats.org/officeDocument/2006/relationships" name="Import Rendez-vous" sheetId="9" r:id="R1794970f74c24c49"/>
    <x:sheet xmlns:r="http://schemas.openxmlformats.org/officeDocument/2006/relationships" name="Import RH" sheetId="10" r:id="R7123215ff8b24c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"/>
    <x:numFmt numFmtId="202" formatCode="#,##0.00 [$€-fr-FR]"/>
    <x:numFmt numFmtId="203" formatCode="dd/mm/yyyy hh:mm"/>
    <x:numFmt numFmtId="204" formatCode="hh:mm"/>
  </x:numFmts>
  <x:fonts count="13">
    <x:font>
      <x:sz val="11"/>
      <x:name val="Carlito"/>
    </x:font>
    <x:font>
      <x:sz val="10"/>
      <x:color rgb="FF29232B"/>
      <x:name val="Aptos"/>
    </x:font>
    <x:font>
      <x:b/>
      <x:sz val="16"/>
      <x:color rgb="FF5B2A4A"/>
      <x:name val="Aptos Display"/>
    </x:font>
    <x:font>
      <x:i/>
      <x:sz val="10"/>
      <x:color rgb="FF6F6872"/>
      <x:name val="Aptos"/>
    </x:font>
    <x:font>
      <x:b/>
      <x:sz val="14"/>
      <x:color rgb="FF5B2A4A"/>
      <x:name val="Aptos Display"/>
    </x:font>
    <x:font>
      <x:b/>
      <x:sz val="10"/>
      <x:color rgb="FFFFFFFF"/>
      <x:name val="Aptos"/>
    </x:font>
    <x:font>
      <x:b/>
      <x:sz val="9"/>
      <x:color rgb="FF6F6872"/>
      <x:name val="Aptos"/>
    </x:font>
    <x:font>
      <x:b/>
      <x:sz val="14"/>
      <x:color rgb="FFA12834"/>
      <x:name val="Aptos Display"/>
    </x:font>
    <x:font>
      <x:b/>
      <x:sz val="11"/>
      <x:color rgb="FF5B2A4A"/>
      <x:name val="Aptos Display"/>
    </x:font>
    <x:font>
      <x:b/>
      <x:sz val="10"/>
      <x:color rgb="FF6F6872"/>
      <x:name val="Aptos"/>
    </x:font>
    <x:font>
      <x:b/>
      <x:sz val="10"/>
      <x:color rgb="FF5B2A4A"/>
      <x:name val="Aptos"/>
    </x:font>
    <x:font>
      <x:i/>
      <x:sz val="9"/>
      <x:color rgb="FF6F6872"/>
      <x:name val="Aptos"/>
    </x:font>
    <x:font>
      <x:b/>
      <x:sz val="11"/>
      <x:color rgb="FF5B2A4A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5B2A4A"/>
      </x:patternFill>
    </x:fill>
    <x:fill>
      <x:patternFill patternType="solid">
        <x:fgColor rgb="FFFFF0C2"/>
      </x:patternFill>
    </x:fill>
    <x:fill>
      <x:patternFill patternType="solid">
        <x:fgColor rgb="FFDDEFE4"/>
      </x:patternFill>
    </x:fill>
    <x:fill>
      <x:patternFill patternType="solid">
        <x:fgColor rgb="FFFADADD"/>
      </x:patternFill>
    </x:fill>
    <x:fill>
      <x:patternFill patternType="solid">
        <x:fgColor rgb="FFF7EBF1"/>
      </x:patternFill>
    </x:fill>
    <x:fill>
      <x:patternFill patternType="solid">
        <x:fgColor rgb="FFFCF9FB"/>
      </x:patternFill>
    </x:fill>
    <x:fill>
      <x:patternFill patternType="solid">
        <x:fgColor rgb="FFDCECF7"/>
      </x:patternFill>
    </x:fill>
  </x:fills>
  <x:borders count="20">
    <x:border/>
    <x:border>
      <x:bottom style="thin">
        <x:color rgb="FF7D456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CFD7"/>
      </x:left>
      <x:top style="thin">
        <x:color rgb="FFD9CFD7"/>
      </x:top>
      <x:bottom style="thin">
        <x:color rgb="FFD9CFD7"/>
      </x:bottom>
    </x:border>
    <x:border>
      <x:top style="thin">
        <x:color rgb="FFD9CFD7"/>
      </x:top>
      <x:bottom style="thin">
        <x:color rgb="FFD9CFD7"/>
      </x:bottom>
    </x:border>
    <x:border>
      <x:right style="thin">
        <x:color rgb="FFD9CFD7"/>
      </x:right>
      <x:top style="thin">
        <x:color rgb="FFD9CFD7"/>
      </x:top>
      <x:bottom style="thin">
        <x:color rgb="FFD9CFD7"/>
      </x:bottom>
    </x:border>
    <x:border>
      <x:left style="thin">
        <x:color rgb="FFD9CFD7"/>
      </x:left>
      <x:top style="thin">
        <x:color rgb="FFD9CFD7"/>
      </x:top>
    </x:border>
    <x:border>
      <x:top style="thin">
        <x:color rgb="FFD9CFD7"/>
      </x:top>
    </x:border>
    <x:border>
      <x:right style="thin">
        <x:color rgb="FFD9CFD7"/>
      </x:right>
      <x:top style="thin">
        <x:color rgb="FFD9CFD7"/>
      </x:top>
    </x:border>
    <x:border>
      <x:left style="thin">
        <x:color rgb="FFD9CFD7"/>
      </x:left>
      <x:bottom style="thin">
        <x:color rgb="FFD9CFD7"/>
      </x:bottom>
    </x:border>
    <x:border>
      <x:bottom style="thin">
        <x:color rgb="FFD9CFD7"/>
      </x:bottom>
    </x:border>
    <x:border>
      <x:right style="thin">
        <x:color rgb="FFD9CFD7"/>
      </x:right>
      <x:bottom style="thin">
        <x:color rgb="FFD9CFD7"/>
      </x:bottom>
    </x:border>
    <x:border>
      <x:left style="thin">
        <x:color rgb="FFD9CFD7"/>
      </x:left>
      <x:right style="thin">
        <x:color rgb="FFD9CFD7"/>
      </x:right>
      <x:bottom style="thin">
        <x:color rgb="FFD9CFD7"/>
      </x:bottom>
    </x:border>
    <x:border>
      <x:left style="thin">
        <x:color rgb="FFD9CFD7"/>
      </x:left>
      <x:right style="thin">
        <x:color rgb="FFD9CFD7"/>
      </x:right>
      <x:top style="thin">
        <x:color rgb="FFD9CFD7"/>
      </x:top>
      <x:bottom style="thin">
        <x:color rgb="FFD9CFD7"/>
      </x:bottom>
    </x:border>
    <x:border>
      <x:left style="thin">
        <x:color rgb="FFD9CFD7"/>
      </x:left>
      <x:right style="thin">
        <x:color rgb="FFD9CFD7"/>
      </x:right>
      <x:top style="thin">
        <x:color rgb="FFD9CFD7"/>
      </x:top>
    </x:border>
    <x:border>
      <x:left style="thin">
        <x:color rgb="FFD9CFD7"/>
      </x:left>
      <x:right style="thin">
        <x:color rgb="FFFFFFFF"/>
      </x:right>
      <x:bottom style="thin">
        <x:color rgb="FFD9CFD7"/>
      </x:bottom>
    </x:border>
    <x:border>
      <x:left style="thin">
        <x:color rgb="FFD9CFD7"/>
      </x:left>
      <x:right style="thin">
        <x:color rgb="FFFFFFFF"/>
      </x:right>
      <x:top style="thin">
        <x:color rgb="FFD9CFD7"/>
      </x:top>
      <x:bottom style="thin">
        <x:color rgb="FFD9CFD7"/>
      </x:bottom>
    </x:border>
    <x:border>
      <x:left style="thin">
        <x:color rgb="FFD9CFD7"/>
      </x:left>
      <x:right style="thin">
        <x:color rgb="FFFFFFFF"/>
      </x:right>
      <x:top style="thin">
        <x:color rgb="FFD9CFD7"/>
      </x:top>
    </x:border>
  </x:borders>
  <x:cellStyleXfs count="1">
    <x:xf numFmtId="0" fontId="0" fillId="0" borderId="0"/>
  </x:cellStyleXfs>
  <x:cellXfs count="1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1" fillId="5" borderId="5" xfId="0" applyNumberFormat="1" applyFont="1" applyFill="1" applyBorder="1" applyAlignment="1">
      <x:alignment horizontal="center" vertical="center"/>
    </x:xf>
    <x:xf numFmtId="0" fontId="1" fillId="5" borderId="6" xfId="0" applyNumberFormat="1" applyFont="1" applyFill="1" applyBorder="1" applyAlignment="1">
      <x:alignment horizontal="center" vertical="center"/>
    </x:xf>
    <x:xf numFmtId="0" fontId="1" fillId="5" borderId="7" xfId="0" applyNumberFormat="1" applyFont="1" applyFill="1" applyBorder="1" applyAlignment="1">
      <x:alignment horizontal="center" vertical="center"/>
    </x:xf>
    <x:xf numFmtId="0" fontId="1" fillId="5" borderId="8" xfId="0" applyNumberFormat="1" applyFont="1" applyFill="1" applyBorder="1" applyAlignment="1">
      <x:alignment horizontal="center" vertical="center"/>
    </x:xf>
    <x:xf numFmtId="0" fontId="1" fillId="5" borderId="9" xfId="0" applyNumberFormat="1" applyFont="1" applyFill="1" applyBorder="1" applyAlignment="1">
      <x:alignment horizontal="center" vertical="center"/>
    </x:xf>
    <x:xf numFmtId="0" fontId="1" fillId="5" borderId="10" xfId="0" applyNumberFormat="1" applyFont="1" applyFill="1" applyBorder="1" applyAlignment="1">
      <x:alignment horizontal="center" vertical="center"/>
    </x:xf>
    <x:xf numFmtId="0" fontId="1" fillId="5" borderId="11" xfId="0" applyNumberFormat="1" applyFont="1" applyFill="1" applyBorder="1" applyAlignment="1">
      <x:alignment horizontal="center" vertical="center"/>
    </x:xf>
    <x:xf numFmtId="0" fontId="1" fillId="5" borderId="12" xfId="0" applyNumberFormat="1" applyFont="1" applyFill="1" applyBorder="1" applyAlignment="1">
      <x:alignment horizontal="center" vertical="center"/>
    </x:xf>
    <x:xf numFmtId="0" fontId="1" fillId="5" borderId="13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horizontal="center" vertical="center"/>
    </x:xf>
    <x:xf numFmtId="0" fontId="6" fillId="5" borderId="7" xfId="0" applyNumberFormat="1" applyFont="1" applyFill="1" applyBorder="1" applyAlignment="1">
      <x:alignment horizontal="center" vertical="center"/>
    </x:xf>
    <x:xf numFmtId="0" fontId="7" fillId="5" borderId="8" xfId="0" applyNumberFormat="1" applyFont="1" applyFill="1" applyBorder="1" applyAlignment="1">
      <x:alignment horizontal="center"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7" fillId="5" borderId="12" xfId="0" applyNumberFormat="1" applyFont="1" applyFill="1" applyBorder="1" applyAlignment="1">
      <x:alignment horizontal="center" vertical="center"/>
    </x:xf>
    <x:xf numFmtId="0" fontId="7" fillId="5" borderId="13" xfId="0" applyNumberFormat="1" applyFont="1" applyFill="1" applyBorder="1" applyAlignment="1">
      <x:alignment horizontal="center" vertical="center"/>
    </x:xf>
    <x:xf numFmtId="201" fontId="7" fillId="5" borderId="8" xfId="0" applyNumberFormat="1" applyFont="1" applyFill="1" applyBorder="1" applyAlignment="1">
      <x:alignment horizontal="center" vertical="center"/>
    </x:xf>
    <x:xf numFmtId="201" fontId="7" fillId="5" borderId="9" xfId="0" applyNumberFormat="1" applyFont="1" applyFill="1" applyBorder="1" applyAlignment="1">
      <x:alignment horizontal="center" vertical="center"/>
    </x:xf>
    <x:xf numFmtId="201" fontId="7" fillId="5" borderId="10" xfId="0" applyNumberFormat="1" applyFont="1" applyFill="1" applyBorder="1" applyAlignment="1">
      <x:alignment horizontal="center" vertical="center"/>
    </x:xf>
    <x:xf numFmtId="201" fontId="7" fillId="5" borderId="11" xfId="0" applyNumberFormat="1" applyFont="1" applyFill="1" applyBorder="1" applyAlignment="1">
      <x:alignment horizontal="center" vertical="center"/>
    </x:xf>
    <x:xf numFmtId="201" fontId="7" fillId="5" borderId="12" xfId="0" applyNumberFormat="1" applyFont="1" applyFill="1" applyBorder="1" applyAlignment="1">
      <x:alignment horizontal="center" vertical="center"/>
    </x:xf>
    <x:xf numFmtId="201" fontId="7" fillId="5" borderId="13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horizontal="center" vertical="center"/>
    </x:xf>
    <x:xf numFmtId="0" fontId="1" fillId="6" borderId="6" xfId="0" applyNumberFormat="1" applyFont="1" applyFill="1" applyBorder="1" applyAlignment="1">
      <x:alignment horizontal="center" vertical="center"/>
    </x:xf>
    <x:xf numFmtId="0" fontId="1" fillId="6" borderId="7" xfId="0" applyNumberFormat="1" applyFont="1" applyFill="1" applyBorder="1" applyAlignment="1">
      <x:alignment horizontal="center" vertical="center"/>
    </x:xf>
    <x:xf numFmtId="0" fontId="1" fillId="6" borderId="8" xfId="0" applyNumberFormat="1" applyFont="1" applyFill="1" applyBorder="1" applyAlignment="1">
      <x:alignment horizontal="center" vertical="center"/>
    </x:xf>
    <x:xf numFmtId="0" fontId="1" fillId="6" borderId="9" xfId="0" applyNumberFormat="1" applyFont="1" applyFill="1" applyBorder="1" applyAlignment="1">
      <x:alignment horizontal="center" vertical="center"/>
    </x:xf>
    <x:xf numFmtId="0" fontId="1" fillId="6" borderId="10" xfId="0" applyNumberFormat="1" applyFont="1" applyFill="1" applyBorder="1" applyAlignment="1">
      <x:alignment horizontal="center" vertical="center"/>
    </x:xf>
    <x:xf numFmtId="0" fontId="1" fillId="6" borderId="11" xfId="0" applyNumberFormat="1" applyFont="1" applyFill="1" applyBorder="1" applyAlignment="1">
      <x:alignment horizontal="center" vertical="center"/>
    </x:xf>
    <x:xf numFmtId="0" fontId="1" fillId="6" borderId="12" xfId="0" applyNumberFormat="1" applyFont="1" applyFill="1" applyBorder="1" applyAlignment="1">
      <x:alignment horizontal="center" vertical="center"/>
    </x:xf>
    <x:xf numFmtId="0" fontId="1" fillId="6" borderId="13" xfId="0" applyNumberFormat="1" applyFont="1" applyFill="1" applyBorder="1" applyAlignment="1">
      <x:alignment horizontal="center" vertical="center"/>
    </x:xf>
    <x:xf numFmtId="0" fontId="6" fillId="6" borderId="5" xfId="0" applyNumberFormat="1" applyFont="1" applyFill="1" applyBorder="1" applyAlignment="1">
      <x:alignment horizontal="center" vertical="center"/>
    </x:xf>
    <x:xf numFmtId="0" fontId="6" fillId="6" borderId="6" xfId="0" applyNumberFormat="1" applyFont="1" applyFill="1" applyBorder="1" applyAlignment="1">
      <x:alignment horizontal="center" vertical="center"/>
    </x:xf>
    <x:xf numFmtId="0" fontId="6" fillId="6" borderId="7" xfId="0" applyNumberFormat="1" applyFont="1" applyFill="1" applyBorder="1" applyAlignment="1">
      <x:alignment horizontal="center" vertical="center"/>
    </x:xf>
    <x:xf numFmtId="0" fontId="4" fillId="6" borderId="8" xfId="0" applyNumberFormat="1" applyFont="1" applyFill="1" applyBorder="1" applyAlignment="1">
      <x:alignment horizontal="center" vertical="center"/>
    </x:xf>
    <x:xf numFmtId="0" fontId="4" fillId="6" borderId="9" xfId="0" applyNumberFormat="1" applyFont="1" applyFill="1" applyBorder="1" applyAlignment="1">
      <x:alignment horizontal="center" vertical="center"/>
    </x:xf>
    <x:xf numFmtId="0" fontId="4" fillId="6" borderId="10" xfId="0" applyNumberFormat="1" applyFont="1" applyFill="1" applyBorder="1" applyAlignment="1">
      <x:alignment horizontal="center" vertical="center"/>
    </x:xf>
    <x:xf numFmtId="0" fontId="4" fillId="6" borderId="11" xfId="0" applyNumberFormat="1" applyFont="1" applyFill="1" applyBorder="1" applyAlignment="1">
      <x:alignment horizontal="center" vertical="center"/>
    </x:xf>
    <x:xf numFmtId="0" fontId="4" fillId="6" borderId="12" xfId="0" applyNumberFormat="1" applyFont="1" applyFill="1" applyBorder="1" applyAlignment="1">
      <x:alignment horizontal="center" vertical="center"/>
    </x:xf>
    <x:xf numFmtId="0" fontId="4" fillId="6" borderId="13" xfId="0" applyNumberFormat="1" applyFont="1" applyFill="1" applyBorder="1" applyAlignment="1">
      <x:alignment horizontal="center" vertical="center"/>
    </x:xf>
    <x:xf numFmtId="201" fontId="4" fillId="6" borderId="8" xfId="0" applyNumberFormat="1" applyFont="1" applyFill="1" applyBorder="1" applyAlignment="1">
      <x:alignment horizontal="center" vertical="center"/>
    </x:xf>
    <x:xf numFmtId="201" fontId="4" fillId="6" borderId="9" xfId="0" applyNumberFormat="1" applyFont="1" applyFill="1" applyBorder="1" applyAlignment="1">
      <x:alignment horizontal="center" vertical="center"/>
    </x:xf>
    <x:xf numFmtId="201" fontId="4" fillId="6" borderId="10" xfId="0" applyNumberFormat="1" applyFont="1" applyFill="1" applyBorder="1" applyAlignment="1">
      <x:alignment horizontal="center" vertical="center"/>
    </x:xf>
    <x:xf numFmtId="201" fontId="4" fillId="6" borderId="11" xfId="0" applyNumberFormat="1" applyFont="1" applyFill="1" applyBorder="1" applyAlignment="1">
      <x:alignment horizontal="center" vertical="center"/>
    </x:xf>
    <x:xf numFmtId="201" fontId="4" fillId="6" borderId="12" xfId="0" applyNumberFormat="1" applyFont="1" applyFill="1" applyBorder="1" applyAlignment="1">
      <x:alignment horizontal="center" vertical="center"/>
    </x:xf>
    <x:xf numFmtId="201" fontId="4" fillId="6" borderId="13" xfId="0" applyNumberFormat="1" applyFont="1" applyFill="1" applyBorder="1" applyAlignment="1">
      <x:alignment horizontal="center" vertical="center"/>
    </x:xf>
    <x:xf numFmtId="0" fontId="8" fillId="6" borderId="8" xfId="0" applyNumberFormat="1" applyFont="1" applyFill="1" applyBorder="1" applyAlignment="1">
      <x:alignment horizontal="center" vertical="center"/>
    </x:xf>
    <x:xf numFmtId="0" fontId="8" fillId="6" borderId="9" xfId="0" applyNumberFormat="1" applyFont="1" applyFill="1" applyBorder="1" applyAlignment="1">
      <x:alignment horizontal="center" vertical="center"/>
    </x:xf>
    <x:xf numFmtId="0" fontId="8" fillId="6" borderId="10" xfId="0" applyNumberFormat="1" applyFont="1" applyFill="1" applyBorder="1" applyAlignment="1">
      <x:alignment horizontal="center" vertical="center"/>
    </x:xf>
    <x:xf numFmtId="0" fontId="8" fillId="5" borderId="8" xfId="0" applyNumberFormat="1" applyFont="1" applyFill="1" applyBorder="1" applyAlignment="1">
      <x:alignment horizontal="center" vertical="center"/>
    </x:xf>
    <x:xf numFmtId="0" fontId="8" fillId="5" borderId="9" xfId="0" applyNumberFormat="1" applyFont="1" applyFill="1" applyBorder="1" applyAlignment="1">
      <x:alignment horizontal="center" vertical="center"/>
    </x:xf>
    <x:xf numFmtId="0" fontId="8" fillId="5" borderId="10" xfId="0" applyNumberFormat="1" applyFont="1" applyFill="1" applyBorder="1" applyAlignment="1">
      <x:alignment horizontal="center" vertical="center"/>
    </x:xf>
    <x:xf numFmtId="0" fontId="8" fillId="6" borderId="11" xfId="0" applyNumberFormat="1" applyFont="1" applyFill="1" applyBorder="1" applyAlignment="1">
      <x:alignment horizontal="center" vertical="center"/>
    </x:xf>
    <x:xf numFmtId="0" fontId="8" fillId="6" borderId="12" xfId="0" applyNumberFormat="1" applyFont="1" applyFill="1" applyBorder="1" applyAlignment="1">
      <x:alignment horizontal="center" vertical="center"/>
    </x:xf>
    <x:xf numFmtId="0" fontId="8" fillId="6" borderId="13" xfId="0" applyNumberFormat="1" applyFont="1" applyFill="1" applyBorder="1" applyAlignment="1">
      <x:alignment horizontal="center" vertical="center"/>
    </x:xf>
    <x:xf numFmtId="0" fontId="8" fillId="5" borderId="11" xfId="0" applyNumberFormat="1" applyFont="1" applyFill="1" applyBorder="1" applyAlignment="1">
      <x:alignment horizontal="center" vertical="center"/>
    </x:xf>
    <x:xf numFmtId="0" fontId="8" fillId="5" borderId="12" xfId="0" applyNumberFormat="1" applyFont="1" applyFill="1" applyBorder="1" applyAlignment="1">
      <x:alignment horizontal="center" vertical="center"/>
    </x:xf>
    <x:xf numFmtId="0" fontId="8" fillId="5" borderId="13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/>
    </x:xf>
    <x:xf numFmtId="0" fontId="9" fillId="7" borderId="13" xfId="0" applyNumberFormat="1" applyFont="1" applyFill="1" applyBorder="1" applyAlignment="1">
      <x:alignment vertical="center"/>
    </x:xf>
    <x:xf numFmtId="0" fontId="9" fillId="7" borderId="14" xfId="0" applyNumberFormat="1" applyFont="1" applyFill="1" applyBorder="1" applyAlignment="1">
      <x:alignment vertical="center"/>
    </x:xf>
    <x:xf numFmtId="0" fontId="10" fillId="6" borderId="14" xfId="0" applyNumberFormat="1" applyFont="1" applyFill="1" applyBorder="1" applyAlignment="1">
      <x:alignment vertical="center"/>
    </x:xf>
    <x:xf numFmtId="0" fontId="10" fillId="6" borderId="11" xfId="0" applyNumberFormat="1" applyFont="1" applyFill="1" applyBorder="1" applyAlignment="1">
      <x:alignment vertical="center"/>
    </x:xf>
    <x:xf numFmtId="0" fontId="9" fillId="7" borderId="7" xfId="0" applyNumberFormat="1" applyFont="1" applyFill="1" applyBorder="1" applyAlignment="1">
      <x:alignment vertical="center"/>
    </x:xf>
    <x:xf numFmtId="0" fontId="9" fillId="7" borderId="15" xfId="0" applyNumberFormat="1" applyFont="1" applyFill="1" applyBorder="1" applyAlignment="1">
      <x:alignment vertical="center"/>
    </x:xf>
    <x:xf numFmtId="0" fontId="10" fillId="6" borderId="15" xfId="0" applyNumberFormat="1" applyFont="1" applyFill="1" applyBorder="1" applyAlignment="1">
      <x:alignment vertical="center"/>
    </x:xf>
    <x:xf numFmtId="0" fontId="10" fillId="6" borderId="5" xfId="0" applyNumberFormat="1" applyFont="1" applyFill="1" applyBorder="1" applyAlignment="1">
      <x:alignment vertical="center"/>
    </x:xf>
    <x:xf numFmtId="0" fontId="9" fillId="7" borderId="10" xfId="0" applyNumberFormat="1" applyFont="1" applyFill="1" applyBorder="1" applyAlignment="1">
      <x:alignment vertical="center"/>
    </x:xf>
    <x:xf numFmtId="0" fontId="9" fillId="7" borderId="16" xfId="0" applyNumberFormat="1" applyFont="1" applyFill="1" applyBorder="1" applyAlignment="1">
      <x:alignment vertical="center"/>
    </x:xf>
    <x:xf numFmtId="0" fontId="10" fillId="6" borderId="16" xfId="0" applyNumberFormat="1" applyFont="1" applyFill="1" applyBorder="1" applyAlignment="1">
      <x:alignment vertical="center"/>
    </x:xf>
    <x:xf numFmtId="0" fontId="10" fillId="6" borderId="8" xfId="0" applyNumberFormat="1" applyFont="1" applyFill="1" applyBorder="1" applyAlignment="1">
      <x:alignment vertical="center"/>
    </x:xf>
    <x:xf numFmtId="202" fontId="10" fillId="6" borderId="15" xfId="0" applyNumberFormat="1" applyFont="1" applyFill="1" applyBorder="1" applyAlignment="1">
      <x:alignment vertical="center"/>
    </x:xf>
    <x:xf numFmtId="202" fontId="10" fillId="6" borderId="5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5" fillId="2" borderId="14" xfId="0" applyNumberFormat="1" applyFont="1" applyFill="1" applyBorder="1" applyAlignment="1">
      <x:alignment horizontal="center" vertical="center" wrapText="1"/>
    </x:xf>
    <x:xf numFmtId="0" fontId="5" fillId="2" borderId="17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200" fontId="1" fillId="0" borderId="15" xfId="0" applyNumberFormat="1" applyFont="1" applyFill="1" applyBorder="1" applyAlignment="1">
      <x:alignment vertical="center"/>
    </x:xf>
    <x:xf numFmtId="200" fontId="1" fillId="3" borderId="15" xfId="0" applyNumberFormat="1" applyFont="1" applyFill="1" applyBorder="1" applyAlignment="1">
      <x:alignment vertical="center"/>
    </x:xf>
    <x:xf numFmtId="200" fontId="1" fillId="0" borderId="18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200" fontId="1" fillId="0" borderId="16" xfId="0" applyNumberFormat="1" applyFont="1" applyFill="1" applyBorder="1" applyAlignment="1">
      <x:alignment vertical="center"/>
    </x:xf>
    <x:xf numFmtId="200" fontId="1" fillId="3" borderId="16" xfId="0" applyNumberFormat="1" applyFont="1" applyFill="1" applyBorder="1" applyAlignment="1">
      <x:alignment vertical="center"/>
    </x:xf>
    <x:xf numFmtId="200" fontId="1" fillId="0" borderId="19" xfId="0" applyNumberFormat="1" applyFont="1" applyFill="1" applyBorder="1" applyAlignment="1">
      <x:alignment vertical="center"/>
    </x:xf>
    <x:xf numFmtId="200" fontId="1" fillId="7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15" xfId="0" applyNumberFormat="1" applyFont="1" applyFill="1" applyBorder="1" applyAlignment="1">
      <x:alignment vertical="center"/>
    </x:xf>
    <x:xf numFmtId="203" fontId="1" fillId="3" borderId="15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/>
    </x:xf>
    <x:xf numFmtId="0" fontId="1" fillId="3" borderId="16" xfId="0" applyNumberFormat="1" applyFont="1" applyFill="1" applyBorder="1" applyAlignment="1">
      <x:alignment vertical="center"/>
    </x:xf>
    <x:xf numFmtId="203" fontId="1" fillId="3" borderId="16" xfId="0" applyNumberFormat="1" applyFont="1" applyFill="1" applyBorder="1" applyAlignment="1">
      <x:alignment vertical="center"/>
    </x:xf>
    <x:xf numFmtId="0" fontId="1" fillId="0" borderId="19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2" fontId="1" fillId="8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3" fontId="1" fillId="8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204" fontId="1" fillId="8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12834"/>
      </x:font>
      <x:fill>
        <x:patternFill patternType="solid">
          <x:bgColor rgb="FFFADADD"/>
        </x:patternFill>
      </x:fill>
    </x:dxf>
    <x:dxf>
      <x:font>
        <x:b/>
        <x:color rgb="FFA12834"/>
      </x:font>
      <x:fill>
        <x:patternFill patternType="solid">
          <x:bgColor rgb="FFFADA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0f95135f24e7b" /><Relationship Type="http://schemas.openxmlformats.org/officeDocument/2006/relationships/theme" Target="/xl/theme/theme1.xml" Id="R39ffc1551d11477a" /><Relationship Type="http://schemas.openxmlformats.org/officeDocument/2006/relationships/sharedStrings" Target="/xl/sharedStrings.xml" Id="Rc590eb5eb4064702" /><Relationship Type="http://schemas.openxmlformats.org/officeDocument/2006/relationships/worksheet" Target="/xl/worksheets/sheet1.xml" Id="R980ba83bd1ef4897" /><Relationship Type="http://schemas.openxmlformats.org/officeDocument/2006/relationships/worksheet" Target="/xl/worksheets/sheet2.xml" Id="R5663a341f3b743e5" /><Relationship Type="http://schemas.openxmlformats.org/officeDocument/2006/relationships/worksheet" Target="/xl/worksheets/sheet3.xml" Id="R30a3bb61daf440a4" /><Relationship Type="http://schemas.openxmlformats.org/officeDocument/2006/relationships/worksheet" Target="/xl/worksheets/sheet4.xml" Id="R6a3fe1b785e44d79" /><Relationship Type="http://schemas.openxmlformats.org/officeDocument/2006/relationships/worksheet" Target="/xl/worksheets/sheet5.xml" Id="R9a7f3ab30dfa4e09" /><Relationship Type="http://schemas.openxmlformats.org/officeDocument/2006/relationships/worksheet" Target="/xl/worksheets/sheet6.xml" Id="R5f5505e2e7284f64" /><Relationship Type="http://schemas.openxmlformats.org/officeDocument/2006/relationships/worksheet" Target="/xl/worksheets/sheet7.xml" Id="R7d11ce1223074a28" /><Relationship Type="http://schemas.openxmlformats.org/officeDocument/2006/relationships/worksheet" Target="/xl/worksheets/sheet8.xml" Id="R2d0dc6b10976441c" /><Relationship Type="http://schemas.openxmlformats.org/officeDocument/2006/relationships/worksheet" Target="/xl/worksheets/sheet9.xml" Id="R1794970f74c24c49" /><Relationship Type="http://schemas.openxmlformats.org/officeDocument/2006/relationships/worksheet" Target="/xl/worksheets/sheet10.xml" Id="R7123215ff8b24cdb" /></Relationships>
</file>

<file path=xl/tables/table1.xml><?xml version="1.0" encoding="utf-8"?>
<x:table xmlns:x="http://schemas.openxmlformats.org/spreadsheetml/2006/main" id="1" name="tblImportCOOP" displayName="tblImportCOOP" ref="A6:L9" headerRowCount="1" totalsRowCount="0" totalsRowShown="0">
  <x:tableColumns count="12">
    <x:tableColumn id="1" name="ID"/>
    <x:tableColumn id="2" name="Laboratoire / groupement"/>
    <x:tableColumn id="3" name="Opération"/>
    <x:tableColumn id="4" name="Date limite"/>
    <x:tableColumn id="5" name="Statut"/>
    <x:tableColumn id="6" name="Prochaine relance"/>
    <x:tableColumn id="7" name="Montant attendu"/>
    <x:tableColumn id="8" name="Montant reçu"/>
    <x:tableColumn id="9" name="Date paiement"/>
    <x:tableColumn id="10" name="Dossier complet"/>
    <x:tableColumn id="11" name="Prochaine action"/>
    <x:tableColumn id="12" name="Dernière mise à jou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ImportReclamations" displayName="tblImportReclamations" ref="A6:K9" headerRowCount="1" totalsRowCount="0" totalsRowShown="0">
  <x:tableColumns count="11">
    <x:tableColumn id="1" name="ID"/>
    <x:tableColumn id="2" name="Fournisseur"/>
    <x:tableColumn id="3" name="Objet"/>
    <x:tableColumn id="4" name="Date d’ouverture"/>
    <x:tableColumn id="5" name="Statut"/>
    <x:tableColumn id="6" name="Prochaine relance"/>
    <x:tableColumn id="7" name="Montant concerné"/>
    <x:tableColumn id="8" name="Dernière action"/>
    <x:tableColumn id="9" name="Responsable"/>
    <x:tableColumn id="10" name="Date résolution"/>
    <x:tableColumn id="11" name="Dernière mise à jou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blImportFinance" displayName="tblImportFinance" ref="A6:J9" headerRowCount="1" totalsRowCount="0" totalsRowShown="0">
  <x:tableColumns count="10">
    <x:tableColumn id="1" name="ID"/>
    <x:tableColumn id="2" name="Fournisseur"/>
    <x:tableColumn id="3" name="Date d’échéance"/>
    <x:tableColumn id="4" name="Montant facturé"/>
    <x:tableColumn id="5" name="Type"/>
    <x:tableColumn id="6" name="Statut"/>
    <x:tableColumn id="7" name="Montant attendu"/>
    <x:tableColumn id="8" name="Écart"/>
    <x:tableColumn id="9" name="Référence"/>
    <x:tableColumn id="10" name="Dernière mise à jou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blImportMails" displayName="tblImportMails" ref="A6:L8" headerRowCount="1" totalsRowCount="0" totalsRowShown="0">
  <x:tableColumns count="12">
    <x:tableColumn id="1" name="ID"/>
    <x:tableColumn id="2" name="Boîte mail"/>
    <x:tableColumn id="3" name="Date réception"/>
    <x:tableColumn id="4" name="Expéditeur"/>
    <x:tableColumn id="5" name="Objet"/>
    <x:tableColumn id="6" name="Catégorie"/>
    <x:tableColumn id="7" name="Statut"/>
    <x:tableColumn id="8" name="Priorité"/>
    <x:tableColumn id="9" name="Échéance"/>
    <x:tableColumn id="10" name="Responsable"/>
    <x:tableColumn id="11" name="Dossier lié"/>
    <x:tableColumn id="12" name="Dernière mise à jou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blImportRDV" displayName="tblImportRDV" ref="A6:O10" headerRowCount="1" totalsRowCount="0" totalsRowShown="0">
  <x:tableColumns count="15">
    <x:tableColumn id="1" name="ID événement"/>
    <x:tableColumn id="2" name="Type"/>
    <x:tableColumn id="3" name="Objet"/>
    <x:tableColumn id="4" name="Date"/>
    <x:tableColumn id="5" name="Heure début"/>
    <x:tableColumn id="6" name="Heure fin"/>
    <x:tableColumn id="7" name="Statut"/>
    <x:tableColumn id="8" name="Contact"/>
    <x:tableColumn id="9" name="Catégorie Outlook"/>
    <x:tableColumn id="10" name="Préparation requise"/>
    <x:tableColumn id="11" name="Dernière modification"/>
    <x:tableColumn id="12" name="Source"/>
    <x:tableColumn id="13" name="Commentaire"/>
    <x:tableColumn id="14" name="Aide comptable"/>
    <x:tableColumn id="15" name="Aide commercia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blImportRH" displayName="tblImportRH" ref="A6:I8" headerRowCount="1" totalsRowCount="0" totalsRowShown="0">
  <x:tableColumns count="9">
    <x:tableColumn id="1" name="ID"/>
    <x:tableColumn id="2" name="Type"/>
    <x:tableColumn id="3" name="Période"/>
    <x:tableColumn id="4" name="Date limite"/>
    <x:tableColumn id="5" name="Statut"/>
    <x:tableColumn id="6" name="Responsable"/>
    <x:tableColumn id="7" name="Éléments manquants"/>
    <x:tableColumn id="8" name="Commentaire"/>
    <x:tableColumn id="9" name="Dernière mise à jou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1d7bf4a4b784437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b37bb7be2b4a4f5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3.xml" Id="Rf862e868521d488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4.xml" Id="R31a247317ade4c1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5.xml" Id="Rcb263a983b63431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6.xml" Id="R13f4984dd2bd4e45" /></Relationships>
</file>

<file path=xl/worksheets/sheet1.xml><?xml version="1.0" encoding="utf-8"?>
<x:worksheet xmlns:x="http://schemas.openxmlformats.org/spreadsheetml/2006/main">
  <x:sheetPr>
    <x:tabColor rgb="FF5B2A4A"/>
  </x:sheetPr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 ht="22" customHeight="1">
      <x:c r="A2" s="3" t="str">
        <x:v>Tableau de bord administratif de l’officine</x:v>
      </x:c>
      <x:c r="B2" s="2"/>
      <x:c r="C2" s="2"/>
      <x:c r="D2" s="2"/>
      <x:c r="E2" s="2"/>
      <x:c r="F2" s="2"/>
      <x:c r="G2" s="2"/>
      <x:c r="H2" s="2"/>
      <x:c r="I2" s="2"/>
      <x:c r="J2" s="7" t="str">
        <x:v>Fidoriphie</x:v>
      </x:c>
      <x:c r="K2" s="7"/>
      <x:c r="L2" s="7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 ht="22" customHeight="1">
      <x:c r="A4" s="5" t="str">
        <x:v>Centralise les données de vos tableaux de suivi selon la date de pilotage.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 ht="22" customHeight="1">
      <x:c r="A5" s="14" t="str">
        <x:v>Mode</x:v>
      </x:c>
      <x:c r="B5" s="14"/>
      <x:c r="C5" s="15" t="str">
        <x:v>Aujourd’hui</x:v>
      </x:c>
      <x:c r="D5" s="15"/>
      <x:c r="E5" s="14" t="str">
        <x:v>Date de simulation</x:v>
      </x:c>
      <x:c r="F5" s="14"/>
      <x:c r="G5" s="16" t="n">
        <x:v>46280</x:v>
      </x:c>
      <x:c r="H5" s="16"/>
      <x:c r="I5" s="14" t="str">
        <x:v>Date de pilotage</x:v>
      </x:c>
      <x:c r="J5" s="14"/>
      <x:c r="K5" s="17" t="n">
        <x:f>IF(C5="Simulation",G5,TODAY())</x:f>
        <x:v>46281</x:v>
      </x:c>
      <x:c r="L5" s="17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 ht="22" customHeight="1">
      <x:c r="A7" s="19" t="str">
        <x:v>Activité à traiter</x:v>
      </x:c>
      <x:c r="B7" s="20" t="str">
        <x:v>Activité à traiter</x:v>
      </x:c>
      <x:c r="C7" s="20" t="str">
        <x:v>Activité à traiter</x:v>
      </x:c>
      <x:c r="D7" s="20" t="str">
        <x:v>Activité à traiter</x:v>
      </x:c>
      <x:c r="E7" s="20" t="str">
        <x:v>Activité à traiter</x:v>
      </x:c>
      <x:c r="F7" s="20" t="str">
        <x:v>Activité à traiter</x:v>
      </x:c>
      <x:c r="G7" s="20" t="str">
        <x:v>Activité à traiter</x:v>
      </x:c>
      <x:c r="H7" s="20" t="str">
        <x:v>Activité à traiter</x:v>
      </x:c>
      <x:c r="I7" s="20" t="str">
        <x:v>Activité à traiter</x:v>
      </x:c>
      <x:c r="J7" s="20" t="str">
        <x:v>Activité à traiter</x:v>
      </x:c>
      <x:c r="K7" s="20" t="str">
        <x:v>Activité à traiter</x:v>
      </x:c>
      <x:c r="L7" s="21" t="str">
        <x:v>Activité à traiter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 ht="22" customHeight="1">
      <x:c r="A8" s="33" t="str">
        <x:v>Réclamations ouvertes</x:v>
      </x:c>
      <x:c r="B8" s="34" t="str">
        <x:v>Réclamations ouvertes</x:v>
      </x:c>
      <x:c r="C8" s="35" t="str">
        <x:v>Réclamations ouvertes</x:v>
      </x:c>
      <x:c r="D8" s="33" t="str">
        <x:v>Réclamations à relancer</x:v>
      </x:c>
      <x:c r="E8" s="34" t="str">
        <x:v>Réclamations à relancer</x:v>
      </x:c>
      <x:c r="F8" s="35" t="str">
        <x:v>Réclamations à relancer</x:v>
      </x:c>
      <x:c r="G8" s="33" t="str">
        <x:v>Opérations à déclarer</x:v>
      </x:c>
      <x:c r="H8" s="34" t="str">
        <x:v>Opérations à déclarer</x:v>
      </x:c>
      <x:c r="I8" s="35" t="str">
        <x:v>Opérations à déclarer</x:v>
      </x:c>
      <x:c r="J8" s="59" t="str">
        <x:v>E-mails à traiter</x:v>
      </x:c>
      <x:c r="K8" s="60" t="str">
        <x:v>E-mails à traiter</x:v>
      </x:c>
      <x:c r="L8" s="61" t="str">
        <x:v>E-mails à traiter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 ht="28" customHeight="1">
      <x:c r="A9" s="42" t="n">
        <x:f>COUNTIFS('Import Réclamations'!$E$7:$E$506,"&lt;&gt;Clôturée",'Import Réclamations'!$A$7:$A$506,"&lt;&gt;")</x:f>
        <x:v>2</x:v>
      </x:c>
      <x:c r="B9" s="43"/>
      <x:c r="C9" s="44"/>
      <x:c r="D9" s="42" t="n">
        <x:f>COUNTIFS('Import Réclamations'!$E$7:$E$506,"&lt;&gt;Clôturée",'Import Réclamations'!$F$7:$F$506,"&lt;="&amp;$K$5,'Import Réclamations'!$F$7:$F$506,"&gt;0")</x:f>
        <x:v>2</x:v>
      </x:c>
      <x:c r="E9" s="43"/>
      <x:c r="F9" s="44"/>
      <x:c r="G9" s="42" t="n">
        <x:f>COUNTIFS('Import COOP'!$E$7:$E$506,"À déclarer",'Import COOP'!$A$7:$A$506,"&lt;&gt;")</x:f>
        <x:v>1</x:v>
      </x:c>
      <x:c r="H9" s="43"/>
      <x:c r="I9" s="44"/>
      <x:c r="J9" s="68" t="n">
        <x:f>COUNTIFS('Import E-mails'!$G$7:$G$506,"&lt;&gt;Traité",'Import E-mails'!$A$7:$A$506,"&lt;&gt;")</x:f>
        <x:v>2</x:v>
      </x:c>
      <x:c r="K9" s="69"/>
      <x:c r="L9" s="70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 ht="28" customHeight="1">
      <x:c r="A10" s="45"/>
      <x:c r="B10" s="46"/>
      <x:c r="C10" s="47"/>
      <x:c r="D10" s="45"/>
      <x:c r="E10" s="46"/>
      <x:c r="F10" s="47"/>
      <x:c r="G10" s="45"/>
      <x:c r="H10" s="46"/>
      <x:c r="I10" s="47"/>
      <x:c r="J10" s="71"/>
      <x:c r="K10" s="72"/>
      <x:c r="L10" s="73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 ht="28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 ht="28" customHeight="1">
      <x:c r="A12" s="19" t="str">
        <x:v>Factures, LCR et prélèvements</x:v>
      </x:c>
      <x:c r="B12" s="20" t="str">
        <x:v>Factures, LCR et prélèvements</x:v>
      </x:c>
      <x:c r="C12" s="20" t="str">
        <x:v>Factures, LCR et prélèvements</x:v>
      </x:c>
      <x:c r="D12" s="20" t="str">
        <x:v>Factures, LCR et prélèvements</x:v>
      </x:c>
      <x:c r="E12" s="20" t="str">
        <x:v>Factures, LCR et prélèvements</x:v>
      </x:c>
      <x:c r="F12" s="20" t="str">
        <x:v>Factures, LCR et prélèvements</x:v>
      </x:c>
      <x:c r="G12" s="20" t="str">
        <x:v>Factures, LCR et prélèvements</x:v>
      </x:c>
      <x:c r="H12" s="20" t="str">
        <x:v>Factures, LCR et prélèvements</x:v>
      </x:c>
      <x:c r="I12" s="20" t="str">
        <x:v>Factures, LCR et prélèvements</x:v>
      </x:c>
      <x:c r="J12" s="20" t="str">
        <x:v>Factures, LCR et prélèvements</x:v>
      </x:c>
      <x:c r="K12" s="20" t="str">
        <x:v>Factures, LCR et prélèvements</x:v>
      </x:c>
      <x:c r="L12" s="21" t="str">
        <x:v>Factures, LCR et prélèvements</x:v>
      </x:c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 ht="28" customHeight="1">
      <x:c r="A13" s="59" t="str">
        <x:v>Veille</x:v>
      </x:c>
      <x:c r="B13" s="60" t="str">
        <x:v>Veille</x:v>
      </x:c>
      <x:c r="C13" s="61" t="str">
        <x:v>Veille</x:v>
      </x:c>
      <x:c r="D13" s="33" t="str">
        <x:v>Jour sélectionné</x:v>
      </x:c>
      <x:c r="E13" s="34" t="str">
        <x:v>Jour sélectionné</x:v>
      </x:c>
      <x:c r="F13" s="35" t="str">
        <x:v>Jour sélectionné</x:v>
      </x:c>
      <x:c r="G13" s="59" t="str">
        <x:v>Lendemain</x:v>
      </x:c>
      <x:c r="H13" s="60" t="str">
        <x:v>Lendemain</x:v>
      </x:c>
      <x:c r="I13" s="61" t="str">
        <x:v>Lendemain</x:v>
      </x:c>
      <x:c r="J13" s="33" t="str">
        <x:v>Écarts à contrôler</x:v>
      </x:c>
      <x:c r="K13" s="34" t="str">
        <x:v>Écarts à contrôler</x:v>
      </x:c>
      <x:c r="L13" s="35" t="str">
        <x:v>Écarts à contrôler</x:v>
      </x:c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 ht="28" customHeight="1">
      <x:c r="A14" s="74" t="str">
        <x:f>COUNTIFS('Import Factures LCR'!$C$7:$C$506,$K$5-1)&amp;" échéance(s) • "&amp;TEXT(SUMIFS('Import Factures LCR'!$D$7:$D$506,'Import Factures LCR'!$C$7:$C$506,$K$5-1),"#,##0.00 €")</x:f>
        <x:v>1 échéance(s) • 1,540.32 €</x:v>
      </x:c>
      <x:c r="B14" s="75"/>
      <x:c r="C14" s="76"/>
      <x:c r="D14" s="77" t="str">
        <x:f>COUNTIFS('Import Factures LCR'!$C$7:$C$506,$K$5)&amp;" échéance(s) • "&amp;TEXT(SUMIFS('Import Factures LCR'!$D$7:$D$506,'Import Factures LCR'!$C$7:$C$506,$K$5),"#,##0.00 €")</x:f>
        <x:v>1 échéance(s) • 820.00 €</x:v>
      </x:c>
      <x:c r="E14" s="78"/>
      <x:c r="F14" s="79"/>
      <x:c r="G14" s="74" t="str">
        <x:f>COUNTIFS('Import Factures LCR'!$C$7:$C$506,$K$5+1)&amp;" échéance(s) • "&amp;TEXT(SUMIFS('Import Factures LCR'!$D$7:$D$506,'Import Factures LCR'!$C$7:$C$506,$K$5+1),"#,##0.00 €")</x:f>
        <x:v>1 échéance(s) • 675.50 €</x:v>
      </x:c>
      <x:c r="H14" s="75"/>
      <x:c r="I14" s="76"/>
      <x:c r="J14" s="42" t="n">
        <x:f>COUNTIFS('Import Factures LCR'!$H$7:$H$506,"&lt;&gt;0",'Import Factures LCR'!$A$7:$A$506,"&lt;&gt;")</x:f>
        <x:v>1</x:v>
      </x:c>
      <x:c r="K14" s="43"/>
      <x:c r="L14" s="44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 ht="28" customHeight="1">
      <x:c r="A15" s="80"/>
      <x:c r="B15" s="81"/>
      <x:c r="C15" s="82"/>
      <x:c r="D15" s="83"/>
      <x:c r="E15" s="84"/>
      <x:c r="F15" s="85"/>
      <x:c r="G15" s="80"/>
      <x:c r="H15" s="81"/>
      <x:c r="I15" s="82"/>
      <x:c r="J15" s="45"/>
      <x:c r="K15" s="46"/>
      <x:c r="L15" s="47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 ht="28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 ht="28" customHeight="1">
      <x:c r="A17" s="19" t="str">
        <x:v>Échéances récurrentes</x:v>
      </x:c>
      <x:c r="B17" s="20" t="str">
        <x:v>Échéances récurrentes</x:v>
      </x:c>
      <x:c r="C17" s="20" t="str">
        <x:v>Échéances récurrentes</x:v>
      </x:c>
      <x:c r="D17" s="20" t="str">
        <x:v>Échéances récurrentes</x:v>
      </x:c>
      <x:c r="E17" s="20" t="str">
        <x:v>Échéances récurrentes</x:v>
      </x:c>
      <x:c r="F17" s="20" t="str">
        <x:v>Échéances récurrentes</x:v>
      </x:c>
      <x:c r="G17" s="20" t="str">
        <x:v>Échéances récurrentes</x:v>
      </x:c>
      <x:c r="H17" s="20" t="str">
        <x:v>Échéances récurrentes</x:v>
      </x:c>
      <x:c r="I17" s="20" t="str">
        <x:v>Échéances récurrentes</x:v>
      </x:c>
      <x:c r="J17" s="20" t="str">
        <x:v>Échéances récurrentes</x:v>
      </x:c>
      <x:c r="K17" s="20" t="str">
        <x:v>Échéances récurrentes</x:v>
      </x:c>
      <x:c r="L17" s="21" t="str">
        <x:v>Échéances récurrentes</x:v>
      </x:c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 ht="28" customHeight="1">
      <x:c r="A18" s="59" t="str">
        <x:v>Prochain dépôt comptable</x:v>
      </x:c>
      <x:c r="B18" s="60" t="str">
        <x:v>Prochain dépôt comptable</x:v>
      </x:c>
      <x:c r="C18" s="61" t="str">
        <x:v>Prochain dépôt comptable</x:v>
      </x:c>
      <x:c r="D18" s="59" t="str">
        <x:v>Variables de paie</x:v>
      </x:c>
      <x:c r="E18" s="60" t="str">
        <x:v>Variables de paie</x:v>
      </x:c>
      <x:c r="F18" s="61" t="str">
        <x:v>Variables de paie</x:v>
      </x:c>
      <x:c r="G18" s="59" t="str">
        <x:v>Prochain dépôt bancaire</x:v>
      </x:c>
      <x:c r="H18" s="60" t="str">
        <x:v>Prochain dépôt bancaire</x:v>
      </x:c>
      <x:c r="I18" s="61" t="str">
        <x:v>Prochain dépôt bancaire</x:v>
      </x:c>
      <x:c r="J18" s="59" t="str">
        <x:v>Prochain planning</x:v>
      </x:c>
      <x:c r="K18" s="60" t="str">
        <x:v>Prochain planning</x:v>
      </x:c>
      <x:c r="L18" s="61" t="str">
        <x:v>Prochain planning</x:v>
      </x:c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 ht="28" customHeight="1">
      <x:c r="A19" s="62" t="str">
        <x:f>IF(COUNT('Calendrier annuel'!$L$9:$L$20)=0,"À programmer",IF(MIN('Calendrier annuel'!$L$9:$L$20)=$K$5,"Aujourd’hui","J-"&amp;(MIN('Calendrier annuel'!$L$9:$L$20)-$K$5)))</x:f>
        <x:v>J-22</x:v>
      </x:c>
      <x:c r="B19" s="63"/>
      <x:c r="C19" s="64"/>
      <x:c r="D19" s="62" t="str">
        <x:f>IF(COUNT('Calendrier annuel'!$M$9:$M$20)=0,"À programmer",IF(MIN('Calendrier annuel'!$M$9:$M$20)=$K$5,"Aujourd’hui","J-"&amp;(MIN('Calendrier annuel'!$M$9:$M$20)-$K$5)))</x:f>
        <x:v>J-4</x:v>
      </x:c>
      <x:c r="E19" s="63"/>
      <x:c r="F19" s="64"/>
      <x:c r="G19" s="62" t="str">
        <x:f>IF(COUNT('Calendrier annuel'!$U$9:$U$61)=0,IF(MOD('Calendrier annuel'!$D$6-WEEKDAY($K$5,2),7)=0,"Aujourd’hui","J-"&amp;MOD('Calendrier annuel'!$D$6-WEEKDAY($K$5,2),7)),IF(MIN('Calendrier annuel'!$U$9:$U$61)=$K$5,"Aujourd’hui","J-"&amp;(MIN('Calendrier annuel'!$U$9:$U$61)-$K$5)))</x:f>
        <x:v>J-2</x:v>
      </x:c>
      <x:c r="H19" s="63"/>
      <x:c r="I19" s="64"/>
      <x:c r="J19" s="62" t="str">
        <x:f>IF(COUNT('Calendrier annuel'!$N$9:$N$20)=0,"À programmer",IF(MIN('Calendrier annuel'!$N$9:$N$20)=$K$5,"Aujourd’hui","J-"&amp;(MIN('Calendrier annuel'!$N$9:$N$20)-$K$5)))</x:f>
        <x:v>J-9</x:v>
      </x:c>
      <x:c r="K19" s="63"/>
      <x:c r="L19" s="64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 ht="28" customHeight="1">
      <x:c r="A20" s="65"/>
      <x:c r="B20" s="66"/>
      <x:c r="C20" s="67"/>
      <x:c r="D20" s="65"/>
      <x:c r="E20" s="66"/>
      <x:c r="F20" s="67"/>
      <x:c r="G20" s="65"/>
      <x:c r="H20" s="66"/>
      <x:c r="I20" s="67"/>
      <x:c r="J20" s="65"/>
      <x:c r="K20" s="66"/>
      <x:c r="L20" s="67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 ht="28" customHeight="1">
      <x:c r="A22" s="19" t="str">
        <x:v>Rendez-vous et priorités</x:v>
      </x:c>
      <x:c r="B22" s="20" t="str">
        <x:v>Rendez-vous et priorités</x:v>
      </x:c>
      <x:c r="C22" s="20" t="str">
        <x:v>Rendez-vous et priorités</x:v>
      </x:c>
      <x:c r="D22" s="20" t="str">
        <x:v>Rendez-vous et priorités</x:v>
      </x:c>
      <x:c r="E22" s="20" t="str">
        <x:v>Rendez-vous et priorités</x:v>
      </x:c>
      <x:c r="F22" s="20" t="str">
        <x:v>Rendez-vous et priorités</x:v>
      </x:c>
      <x:c r="G22" s="20" t="str">
        <x:v>Rendez-vous et priorités</x:v>
      </x:c>
      <x:c r="H22" s="20" t="str">
        <x:v>Rendez-vous et priorités</x:v>
      </x:c>
      <x:c r="I22" s="20" t="str">
        <x:v>Rendez-vous et priorités</x:v>
      </x:c>
      <x:c r="J22" s="20" t="str">
        <x:v>Rendez-vous et priorités</x:v>
      </x:c>
      <x:c r="K22" s="20" t="str">
        <x:v>Rendez-vous et priorités</x:v>
      </x:c>
      <x:c r="L22" s="21" t="str">
        <x:v>Rendez-vous et priorités</x:v>
      </x:c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 ht="28" customHeight="1">
      <x:c r="A23" s="59" t="str">
        <x:v>Rendez-vous du jour</x:v>
      </x:c>
      <x:c r="B23" s="60" t="str">
        <x:v>Rendez-vous du jour</x:v>
      </x:c>
      <x:c r="C23" s="61" t="str">
        <x:v>Rendez-vous du jour</x:v>
      </x:c>
      <x:c r="D23" s="33" t="str">
        <x:v>Personnes à recontacter</x:v>
      </x:c>
      <x:c r="E23" s="34" t="str">
        <x:v>Personnes à recontacter</x:v>
      </x:c>
      <x:c r="F23" s="35" t="str">
        <x:v>Personnes à recontacter</x:v>
      </x:c>
      <x:c r="G23" s="33" t="str">
        <x:v>E-mails urgents</x:v>
      </x:c>
      <x:c r="H23" s="34" t="str">
        <x:v>E-mails urgents</x:v>
      </x:c>
      <x:c r="I23" s="35" t="str">
        <x:v>E-mails urgents</x:v>
      </x:c>
      <x:c r="J23" s="33" t="str">
        <x:v>COOP à relancer</x:v>
      </x:c>
      <x:c r="K23" s="34" t="str">
        <x:v>COOP à relancer</x:v>
      </x:c>
      <x:c r="L23" s="35" t="str">
        <x:v>COOP à relancer</x:v>
      </x:c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 ht="28" customHeight="1">
      <x:c r="A24" s="68" t="n">
        <x:f>COUNTIFS('Import Rendez-vous'!$D$7:$D$506,$K$5,'Import Rendez-vous'!$G$7:$G$506,"&lt;&gt;Annulé")</x:f>
        <x:v>2</x:v>
      </x:c>
      <x:c r="B24" s="69"/>
      <x:c r="C24" s="70"/>
      <x:c r="D24" s="42" t="n">
        <x:f>COUNTIFS('Import Rendez-vous'!$B$7:$B$506,"Rappel contact",'Import Rendez-vous'!$D$7:$D$506,"&lt;="&amp;$K$5,'Import Rendez-vous'!$G$7:$G$506,"&lt;&gt;Terminé")</x:f>
        <x:v>1</x:v>
      </x:c>
      <x:c r="E24" s="43"/>
      <x:c r="F24" s="44"/>
      <x:c r="G24" s="42" t="n">
        <x:f>COUNTIFS('Import E-mails'!$H$7:$H$506,"Haute",'Import E-mails'!$G$7:$G$506,"&lt;&gt;Traité")</x:f>
        <x:v>2</x:v>
      </x:c>
      <x:c r="H24" s="43"/>
      <x:c r="I24" s="44"/>
      <x:c r="J24" s="42" t="n">
        <x:f>COUNTIFS('Import COOP'!$F$7:$F$506,"&lt;="&amp;$K$5,'Import COOP'!$F$7:$F$506,"&gt;0",'Import COOP'!$E$7:$E$506,"&lt;&gt;Payée")</x:f>
        <x:v>1</x:v>
      </x:c>
      <x:c r="K24" s="43"/>
      <x:c r="L24" s="44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 ht="28" customHeight="1">
      <x:c r="A25" s="71"/>
      <x:c r="B25" s="72"/>
      <x:c r="C25" s="73"/>
      <x:c r="D25" s="45"/>
      <x:c r="E25" s="46"/>
      <x:c r="F25" s="47"/>
      <x:c r="G25" s="45"/>
      <x:c r="H25" s="46"/>
      <x:c r="I25" s="47"/>
      <x:c r="J25" s="45"/>
      <x:c r="K25" s="46"/>
      <x:c r="L25" s="47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 ht="2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 ht="22" customHeight="1">
      <x:c r="A27" s="19" t="str">
        <x:v>Prochaines dates et état des sources</x:v>
      </x:c>
      <x:c r="B27" s="20" t="str">
        <x:v>Prochaines dates et état des sources</x:v>
      </x:c>
      <x:c r="C27" s="20" t="str">
        <x:v>Prochaines dates et état des sources</x:v>
      </x:c>
      <x:c r="D27" s="20" t="str">
        <x:v>Prochaines dates et état des sources</x:v>
      </x:c>
      <x:c r="E27" s="20" t="str">
        <x:v>Prochaines dates et état des sources</x:v>
      </x:c>
      <x:c r="F27" s="20" t="str">
        <x:v>Prochaines dates et état des sources</x:v>
      </x:c>
      <x:c r="G27" s="20" t="str">
        <x:v>Prochaines dates et état des sources</x:v>
      </x:c>
      <x:c r="H27" s="20" t="str">
        <x:v>Prochaines dates et état des sources</x:v>
      </x:c>
      <x:c r="I27" s="20" t="str">
        <x:v>Prochaines dates et état des sources</x:v>
      </x:c>
      <x:c r="J27" s="20" t="str">
        <x:v>Prochaines dates et état des sources</x:v>
      </x:c>
      <x:c r="K27" s="20" t="str">
        <x:v>Prochaines dates et état des sources</x:v>
      </x:c>
      <x:c r="L27" s="21" t="str">
        <x:v>Prochaines dates et état des sources</x:v>
      </x:c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 ht="22" customHeight="1">
      <x:c r="A28" s="89" t="str">
        <x:v>Prochain rendez-vous comptable</x:v>
      </x:c>
      <x:c r="B28" s="90"/>
      <x:c r="C28" s="90"/>
      <x:c r="D28" s="90"/>
      <x:c r="E28" s="91" t="str">
        <x:f>IF(COUNT('Import Rendez-vous'!$N$7:$N$506)=0,"À programmer",TEXT(MIN('Import Rendez-vous'!$N$7:$N$506),"dd/mm/yyyy hh:mm"))</x:f>
        <x:v>22/09/2026 09:00</x:v>
      </x:c>
      <x:c r="F28" s="91"/>
      <x:c r="G28" s="91"/>
      <x:c r="H28" s="91"/>
      <x:c r="I28" s="91"/>
      <x:c r="J28" s="91"/>
      <x:c r="K28" s="91"/>
      <x:c r="L28" s="9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 ht="22" customHeight="1">
      <x:c r="A29" s="93" t="str">
        <x:v>Prochain rendez-vous commercial</x:v>
      </x:c>
      <x:c r="B29" s="94"/>
      <x:c r="C29" s="94"/>
      <x:c r="D29" s="94"/>
      <x:c r="E29" s="95" t="str">
        <x:f>IF(COUNT('Import Rendez-vous'!$O$7:$O$506)=0,"À programmer",TEXT(MIN('Import Rendez-vous'!$O$7:$O$506),"dd/mm/yyyy hh:mm"))</x:f>
        <x:v>17/09/2026 11:00</x:v>
      </x:c>
      <x:c r="F29" s="95"/>
      <x:c r="G29" s="95"/>
      <x:c r="H29" s="95"/>
      <x:c r="I29" s="95"/>
      <x:c r="J29" s="95"/>
      <x:c r="K29" s="95"/>
      <x:c r="L29" s="96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 ht="22" customHeight="1">
      <x:c r="A30" s="93" t="str">
        <x:v>Montants COOP restant à récupérer</x:v>
      </x:c>
      <x:c r="B30" s="94"/>
      <x:c r="C30" s="94"/>
      <x:c r="D30" s="94"/>
      <x:c r="E30" s="101" t="n">
        <x:f>SUMIFS('Import COOP'!$G$7:$G$506,'Import COOP'!$E$7:$E$506,"&lt;&gt;Payée")-SUMIFS('Import COOP'!$H$7:$H$506,'Import COOP'!$E$7:$E$506,"&lt;&gt;Payée")</x:f>
        <x:v>750</x:v>
      </x:c>
      <x:c r="F30" s="101"/>
      <x:c r="G30" s="101"/>
      <x:c r="H30" s="101"/>
      <x:c r="I30" s="101"/>
      <x:c r="J30" s="101"/>
      <x:c r="K30" s="101"/>
      <x:c r="L30" s="10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 ht="22" customHeight="1">
      <x:c r="A31" s="97" t="str">
        <x:v>Sources à actualiser</x:v>
      </x:c>
      <x:c r="B31" s="98"/>
      <x:c r="C31" s="98"/>
      <x:c r="D31" s="98"/>
      <x:c r="E31" s="99" t="n">
        <x:f>COUNTIFS(Connexions!$H$7:$H$13,"À actualiser")</x:f>
        <x:v>0</x:v>
      </x:c>
      <x:c r="F31" s="99"/>
      <x:c r="G31" s="99"/>
      <x:c r="H31" s="99"/>
      <x:c r="I31" s="99"/>
      <x:c r="J31" s="99"/>
      <x:c r="K31" s="99"/>
      <x:c r="L31" s="100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 ht="22" customHeight="1">
      <x:c r="A34" s="103" t="str">
        <x:v>Après mise à jour des fichiers sources, utilisez Données &gt; Actualiser tout. Les cellules jaunes sont paramétrables.</x:v>
      </x:c>
      <x:c r="B34" s="103"/>
      <x:c r="C34" s="103"/>
      <x:c r="D34" s="103"/>
      <x:c r="E34" s="103"/>
      <x:c r="F34" s="103"/>
      <x:c r="G34" s="103"/>
      <x:c r="H34" s="103"/>
      <x:c r="I34" s="103"/>
      <x:c r="J34" s="103"/>
      <x:c r="K34" s="103"/>
      <x:c r="L34" s="103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</x:sheetData>
  <x:mergeCells>
    <x:mergeCell ref="J2:L2"/>
    <x:mergeCell ref="A5:B5"/>
    <x:mergeCell ref="C5:D5"/>
    <x:mergeCell ref="E5:F5"/>
    <x:mergeCell ref="G5:H5"/>
    <x:mergeCell ref="I5:J5"/>
    <x:mergeCell ref="K5:L5"/>
    <x:mergeCell ref="A7:L7"/>
    <x:mergeCell ref="A8:C8"/>
    <x:mergeCell ref="A9:C10"/>
    <x:mergeCell ref="D8:F8"/>
    <x:mergeCell ref="D9:F10"/>
    <x:mergeCell ref="G8:I8"/>
    <x:mergeCell ref="G9:I10"/>
    <x:mergeCell ref="J8:L8"/>
    <x:mergeCell ref="J9:L10"/>
    <x:mergeCell ref="A12:L12"/>
    <x:mergeCell ref="A13:C13"/>
    <x:mergeCell ref="A14:C15"/>
    <x:mergeCell ref="D13:F13"/>
    <x:mergeCell ref="D14:F15"/>
    <x:mergeCell ref="G13:I13"/>
    <x:mergeCell ref="G14:I15"/>
    <x:mergeCell ref="J13:L13"/>
    <x:mergeCell ref="J14:L15"/>
    <x:mergeCell ref="A17:L17"/>
    <x:mergeCell ref="A18:C18"/>
    <x:mergeCell ref="A19:C20"/>
    <x:mergeCell ref="D18:F18"/>
    <x:mergeCell ref="D19:F20"/>
    <x:mergeCell ref="G18:I18"/>
    <x:mergeCell ref="G19:I20"/>
    <x:mergeCell ref="J18:L18"/>
    <x:mergeCell ref="J19:L20"/>
    <x:mergeCell ref="A22:L22"/>
    <x:mergeCell ref="A23:C23"/>
    <x:mergeCell ref="A24:C25"/>
    <x:mergeCell ref="D23:F23"/>
    <x:mergeCell ref="D24:F25"/>
    <x:mergeCell ref="G23:I23"/>
    <x:mergeCell ref="G24:I25"/>
    <x:mergeCell ref="J23:L23"/>
    <x:mergeCell ref="J24:L25"/>
    <x:mergeCell ref="A27:L27"/>
    <x:mergeCell ref="A28:D28"/>
    <x:mergeCell ref="E28:L28"/>
    <x:mergeCell ref="A29:D29"/>
    <x:mergeCell ref="E29:L29"/>
    <x:mergeCell ref="A30:D30"/>
    <x:mergeCell ref="E30:L30"/>
    <x:mergeCell ref="A31:D31"/>
    <x:mergeCell ref="E31:L31"/>
    <x:mergeCell ref="A34:L34"/>
  </x:mergeCells>
  <x:dataValidations count="1">
    <x:dataValidation type="list" sqref="C5:D5">
      <x:formula1>"Aujourd’hui,Simulation"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D456B"/>
  </x:sheetPr>
  <x:sheetViews>
    <x:sheetView showGridLines="0" workbookViewId="0"/>
  </x:sheetViews>
  <x:sheetFormatPr defaultRowHeight="15"/>
  <x:cols>
    <x:col min="1" max="1" width="6" hidden="0" customWidth="1"/>
    <x:col min="2" max="2" width="110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 ht="22" customHeight="1">
      <x:c r="A2" s="3" t="str">
        <x:v>Mode d’emploi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 ht="22" customHeight="1">
      <x:c r="A4" s="5" t="str">
        <x:v>Le classeur centralise les informations : il ne remplace pas vos tableaux métiers.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 ht="22" customHeight="1">
      <x:c r="A6" s="19" t="str">
        <x:v>1. Utilisation quotidienne</x:v>
      </x:c>
      <x:c r="B6" s="20" t="str">
        <x:v>1. Utilisation quotidienne</x:v>
      </x:c>
      <x:c r="C6" s="20" t="str">
        <x:v>1. Utilisation quotidienne</x:v>
      </x:c>
      <x:c r="D6" s="20" t="str">
        <x:v>1. Utilisation quotidienne</x:v>
      </x:c>
      <x:c r="E6" s="20" t="str">
        <x:v>1. Utilisation quotidienne</x:v>
      </x:c>
      <x:c r="F6" s="20" t="str">
        <x:v>1. Utilisation quotidienne</x:v>
      </x:c>
      <x:c r="G6" s="20" t="str">
        <x:v>1. Utilisation quotidienne</x:v>
      </x:c>
      <x:c r="H6" s="20" t="str">
        <x:v>1. Utilisation quotidienne</x:v>
      </x:c>
      <x:c r="I6" s="20" t="str">
        <x:v>1. Utilisation quotidienne</x:v>
      </x:c>
      <x:c r="J6" s="21" t="str">
        <x:v>1. Utilisation quotidienne</x:v>
      </x:c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 ht="22" customHeight="1">
      <x:c r="A7" s="137" t="str">
        <x:v>1</x:v>
      </x:c>
      <x:c r="B7" s="138" t="str">
        <x:v>Choisissez Aujourd’hui ou Simulation dans le tableau de bord.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 ht="22" customHeight="1">
      <x:c r="A8" s="137" t="str">
        <x:v>2</x:v>
      </x:c>
      <x:c r="B8" s="138" t="str">
        <x:v>Mettez à jour les tableaux métiers habituels de l’officine.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 ht="22" customHeight="1">
      <x:c r="A9" s="137" t="str">
        <x:v>3</x:v>
      </x:c>
      <x:c r="B9" s="138" t="str">
        <x:v>Ouvrez le centralisateur et utilisez Données &gt; Actualiser tout.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 ht="22" customHeight="1">
      <x:c r="A10" s="137" t="str">
        <x:v>4</x:v>
      </x:c>
      <x:c r="B10" s="138" t="str">
        <x:v>Contrôlez les alertes, les montants et les prochaines échéances.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 ht="22" customHeight="1">
      <x:c r="A11" s="137" t="str">
        <x:v>5</x:v>
      </x:c>
      <x:c r="B11" s="138" t="str">
        <x:v>Traitez les dossiers dans les fichiers sources : le centralisateur reste une vue de pilotage.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 ht="22" customHeight="1">
      <x:c r="A13" s="19" t="str">
        <x:v>2. Brancher un tableau avec Power Query</x:v>
      </x:c>
      <x:c r="B13" s="20" t="str">
        <x:v>2. Brancher un tableau avec Power Query</x:v>
      </x:c>
      <x:c r="C13" s="20" t="str">
        <x:v>2. Brancher un tableau avec Power Query</x:v>
      </x:c>
      <x:c r="D13" s="20" t="str">
        <x:v>2. Brancher un tableau avec Power Query</x:v>
      </x:c>
      <x:c r="E13" s="20" t="str">
        <x:v>2. Brancher un tableau avec Power Query</x:v>
      </x:c>
      <x:c r="F13" s="20" t="str">
        <x:v>2. Brancher un tableau avec Power Query</x:v>
      </x:c>
      <x:c r="G13" s="20" t="str">
        <x:v>2. Brancher un tableau avec Power Query</x:v>
      </x:c>
      <x:c r="H13" s="20" t="str">
        <x:v>2. Brancher un tableau avec Power Query</x:v>
      </x:c>
      <x:c r="I13" s="20" t="str">
        <x:v>2. Brancher un tableau avec Power Query</x:v>
      </x:c>
      <x:c r="J13" s="21" t="str">
        <x:v>2. Brancher un tableau avec Power Query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 ht="22" customHeight="1">
      <x:c r="A14" s="139" t="str">
        <x:v>A</x:v>
      </x:c>
      <x:c r="B14" s="138" t="str">
        <x:v>Placez tous les fichiers métiers dans un dossier OneDrive stable.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 ht="22" customHeight="1">
      <x:c r="A15" s="139" t="str">
        <x:v>B</x:v>
      </x:c>
      <x:c r="B15" s="138" t="str">
        <x:v>Dans l’onglet Connexions, indiquez le fichier utilisé pour chaque source.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 ht="22" customHeight="1">
      <x:c r="A16" s="139" t="str">
        <x:v>C</x:v>
      </x:c>
      <x:c r="B16" s="138" t="str">
        <x:v>Dans Excel : Données &gt; Obtenir des données &gt; À partir d’un classeur Excel.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 ht="22" customHeight="1">
      <x:c r="A17" s="139" t="str">
        <x:v>D</x:v>
      </x:c>
      <x:c r="B17" s="138" t="str">
        <x:v>Sélectionnez le tableau source et conservez les champs indispensables.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 ht="22" customHeight="1">
      <x:c r="A18" s="139" t="str">
        <x:v>E</x:v>
      </x:c>
      <x:c r="B18" s="138" t="str">
        <x:v>Renommez les colonnes pour qu’elles correspondent exactement à l’onglet Import concerné.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 ht="22" customHeight="1">
      <x:c r="A19" s="139" t="str">
        <x:v>F</x:v>
      </x:c>
      <x:c r="B19" s="138" t="str">
        <x:v>Chargez la requête dans la table de l’onglet Import correspondant.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 ht="22" customHeight="1">
      <x:c r="A20" s="139" t="str">
        <x:v>G</x:v>
      </x:c>
      <x:c r="B20" s="138" t="str">
        <x:v>Activez Actualiser les données à l’ouverture si cette option est disponible.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 ht="22" customHeight="1">
      <x:c r="A22" s="19" t="str">
        <x:v>3. Connecter Bookings et Outlook</x:v>
      </x:c>
      <x:c r="B22" s="20" t="str">
        <x:v>3. Connecter Bookings et Outlook</x:v>
      </x:c>
      <x:c r="C22" s="20" t="str">
        <x:v>3. Connecter Bookings et Outlook</x:v>
      </x:c>
      <x:c r="D22" s="20" t="str">
        <x:v>3. Connecter Bookings et Outlook</x:v>
      </x:c>
      <x:c r="E22" s="20" t="str">
        <x:v>3. Connecter Bookings et Outlook</x:v>
      </x:c>
      <x:c r="F22" s="20" t="str">
        <x:v>3. Connecter Bookings et Outlook</x:v>
      </x:c>
      <x:c r="G22" s="20" t="str">
        <x:v>3. Connecter Bookings et Outlook</x:v>
      </x:c>
      <x:c r="H22" s="20" t="str">
        <x:v>3. Connecter Bookings et Outlook</x:v>
      </x:c>
      <x:c r="I22" s="20" t="str">
        <x:v>3. Connecter Bookings et Outlook</x:v>
      </x:c>
      <x:c r="J22" s="21" t="str">
        <x:v>3. Connecter Bookings et Outlook</x:v>
      </x:c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 ht="22" customHeight="1">
      <x:c r="A23" s="139" t="str">
        <x:v>A</x:v>
      </x:c>
      <x:c r="B23" s="138" t="str">
        <x:v>Dans Power Automate, créez un flux automatisé lié au calendrier Microsoft 365.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 ht="22" customHeight="1">
      <x:c r="A24" s="139" t="str">
        <x:v>B</x:v>
      </x:c>
      <x:c r="B24" s="138" t="str">
        <x:v>Utilisez le déclencheur : lorsqu’un événement est créé, modifié ou supprimé.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 ht="22" customHeight="1">
      <x:c r="A25" s="139" t="str">
        <x:v>C</x:v>
      </x:c>
      <x:c r="B25" s="138" t="str">
        <x:v>Ajoutez ou mettez à jour la ligne correspondante dans tblImportRDV grâce à l’ID événement.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 ht="22" customHeight="1">
      <x:c r="A26" s="139" t="str">
        <x:v>D</x:v>
      </x:c>
      <x:c r="B26" s="138" t="str">
        <x:v>Transmettez : ID, objet, début, fin, statut, contact, catégorie et dernière modification.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 ht="22" customHeight="1">
      <x:c r="A27" s="139" t="str">
        <x:v>E</x:v>
      </x:c>
      <x:c r="B27" s="138" t="str">
        <x:v>Utilisez les catégories Outlook Comptabilité, Commercial, Bookings, Équipe et Rappel.</x:v>
      </x:c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 ht="22" customHeight="1">
      <x:c r="A28" s="139" t="str">
        <x:v>F</x:v>
      </x:c>
      <x:c r="B28" s="138" t="str">
        <x:v>Pour une synchronisation de contrôle, ajoutez un flux quotidien récupérant les événements à venir.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 ht="22" customHeight="1">
      <x:c r="A29" s="139" t="str">
        <x:v>G</x:v>
      </x:c>
      <x:c r="B29" s="138" t="str">
        <x:v>Chaque officine doit autoriser son propre compte Microsoft 365 une première fois.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 ht="22" customHeight="1">
      <x:c r="A30" s="139" t="str">
        <x:v>H</x:v>
      </x:c>
      <x:c r="B30" s="138" t="str">
        <x:v>Sans Power Automate, les rendez-vous peuvent être saisis ou copiés dans Import Rendez-vous.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 ht="22" customHeight="1">
      <x:c r="A32" s="19" t="str">
        <x:v>4. Règles importantes</x:v>
      </x:c>
      <x:c r="B32" s="20" t="str">
        <x:v>4. Règles importantes</x:v>
      </x:c>
      <x:c r="C32" s="20" t="str">
        <x:v>4. Règles importantes</x:v>
      </x:c>
      <x:c r="D32" s="20" t="str">
        <x:v>4. Règles importantes</x:v>
      </x:c>
      <x:c r="E32" s="20" t="str">
        <x:v>4. Règles importantes</x:v>
      </x:c>
      <x:c r="F32" s="20" t="str">
        <x:v>4. Règles importantes</x:v>
      </x:c>
      <x:c r="G32" s="20" t="str">
        <x:v>4. Règles importantes</x:v>
      </x:c>
      <x:c r="H32" s="20" t="str">
        <x:v>4. Règles importantes</x:v>
      </x:c>
      <x:c r="I32" s="20" t="str">
        <x:v>4. Règles importantes</x:v>
      </x:c>
      <x:c r="J32" s="21" t="str">
        <x:v>4. Règles importantes</x:v>
      </x:c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 ht="22" customHeight="1">
      <x:c r="A33" s="2" t="str">
        <x:v>•</x:v>
      </x:c>
      <x:c r="B33" s="138" t="str">
        <x:v>Ne renommez pas les onglets Import ni les colonnes attendues.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 ht="22" customHeight="1">
      <x:c r="A34" s="2" t="str">
        <x:v>•</x:v>
      </x:c>
      <x:c r="B34" s="138" t="str">
        <x:v>Conservez un identifiant unique par ligne pour éviter les doublons.</x:v>
      </x:c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 ht="22" customHeight="1">
      <x:c r="A35" s="2" t="str">
        <x:v>•</x:v>
      </x:c>
      <x:c r="B35" s="138" t="str">
        <x:v>Comptabilité, paie et planning sont mensuels ; le dépôt bancaire est hebdomadaire selon le jour choisi de 1 à 7.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 ht="22" customHeight="1">
      <x:c r="A36" s="2" t="str">
        <x:v>•</x:v>
      </x:c>
      <x:c r="B36" s="138" t="str">
        <x:v>Les rendez-vous annulés restent dans l’historique mais ne sont pas comptés.</x:v>
      </x:c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 ht="22" customHeight="1">
      <x:c r="A37" s="2" t="str">
        <x:v>•</x:v>
      </x:c>
      <x:c r="B37" s="138" t="str">
        <x:v>Le fichier fonctionne sans connexion grâce aux lignes d’exemple et au copier-coller.</x:v>
      </x:c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</x:sheetData>
  <x:mergeCells>
    <x:mergeCell ref="A6:J6"/>
    <x:mergeCell ref="A13:J13"/>
    <x:mergeCell ref="A22:J22"/>
    <x:mergeCell ref="A32:J3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8849C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4" hidden="0" customWidth="1"/>
    <x:col min="16" max="16" width="12" hidden="0" customWidth="1"/>
    <x:col min="17" max="17" width="20" hidden="0" customWidth="1"/>
    <x:col min="18" max="18" width="18" hidden="0" customWidth="1"/>
    <x:col min="19" max="19" width="18" hidden="0" customWidth="1"/>
    <x:col min="20" max="20" width="18" hidden="0" customWidth="1"/>
    <x:col min="21" max="21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Calendrier annuel des échéances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Comptabilité, paie et planning sont mensuels. Le dépôt bancaire est programmé chaque semaine selon le jour choisi.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19" t="str">
        <x:v>Année</x:v>
      </x:c>
      <x:c r="B5" s="20" t="str">
        <x:v>Jour comptabilité</x:v>
      </x:c>
      <x:c r="C5" s="20" t="str">
        <x:v>Jour variables de paie</x:v>
      </x:c>
      <x:c r="D5" s="20" t="str">
        <x:v>Jour dépôt bancaire (1=lun, 7=dim)</x:v>
      </x:c>
      <x:c r="E5" s="20" t="str">
        <x:v>Jour préparation planning</x:v>
      </x:c>
      <x:c r="F5" s="20" t="str">
        <x:v>Alerte compta (jours)</x:v>
      </x:c>
      <x:c r="G5" s="20" t="str">
        <x:v>Alerte paie</x:v>
      </x:c>
      <x:c r="H5" s="21" t="str">
        <x:v>Alerte dépôt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5" t="n">
        <x:f>YEAR('Tableau de bord'!$K$5)</x:f>
        <x:v>2026</x:v>
      </x:c>
      <x:c r="B6" s="15" t="n">
        <x:v>8</x:v>
      </x:c>
      <x:c r="C6" s="15" t="n">
        <x:v>20</x:v>
      </x:c>
      <x:c r="D6" s="15" t="n">
        <x:v>5</x:v>
      </x:c>
      <x:c r="E6" s="15" t="n">
        <x:v>25</x:v>
      </x:c>
      <x:c r="F6" s="15" t="n">
        <x:v>5</x:v>
      </x:c>
      <x:c r="G6" s="15" t="n">
        <x:v>5</x:v>
      </x:c>
      <x:c r="H6" s="15" t="n">
        <x:v>3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04" t="str">
        <x:v>N° mois</x:v>
      </x:c>
      <x:c r="B8" s="105" t="str">
        <x:v>Mois</x:v>
      </x:c>
      <x:c r="C8" s="105" t="str">
        <x:v>Comptabilité calculée</x:v>
      </x:c>
      <x:c r="D8" s="105" t="str">
        <x:v>Exception compta</x:v>
      </x:c>
      <x:c r="E8" s="105" t="str">
        <x:v>Date compta retenue</x:v>
      </x:c>
      <x:c r="F8" s="105" t="str">
        <x:v>Paie calculée</x:v>
      </x:c>
      <x:c r="G8" s="105" t="str">
        <x:v>Exception paie</x:v>
      </x:c>
      <x:c r="H8" s="105" t="str">
        <x:v>Date paie retenue</x:v>
      </x:c>
      <x:c r="I8" s="105" t="str">
        <x:v>Planning calculé</x:v>
      </x:c>
      <x:c r="J8" s="105" t="str">
        <x:v>Exception planning</x:v>
      </x:c>
      <x:c r="K8" s="106" t="str">
        <x:v>Date planning retenue</x:v>
      </x:c>
      <x:c r="L8" s="19" t="str">
        <x:v>Aide prochaine compta</x:v>
      </x:c>
      <x:c r="M8" s="20" t="str">
        <x:v>Aide prochaine paie</x:v>
      </x:c>
      <x:c r="N8" s="21" t="str">
        <x:v>Aide prochain planning</x:v>
      </x:c>
      <x:c r="O8" s="2"/>
      <x:c r="P8" s="104" t="str">
        <x:v>Semaine</x:v>
      </x:c>
      <x:c r="Q8" s="105" t="str">
        <x:v>Lundi de la semaine</x:v>
      </x:c>
      <x:c r="R8" s="105" t="str">
        <x:v>Dépôt calculé</x:v>
      </x:c>
      <x:c r="S8" s="105" t="str">
        <x:v>Exception dépôt</x:v>
      </x:c>
      <x:c r="T8" s="106" t="str">
        <x:v>Date dépôt retenue</x:v>
      </x:c>
      <x:c r="U8" s="21" t="str">
        <x:v>Aide prochain dépôt</x:v>
      </x:c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107" t="n">
        <x:v>1</x:v>
      </x:c>
      <x:c r="B9" s="108" t="str">
        <x:v>Janvier</x:v>
      </x:c>
      <x:c r="C9" s="109" t="n">
        <x:f>DATE($A$6,$A9,MIN($B$6,DAY(EOMONTH(DATE($A$6,$A9,1),0))))</x:f>
        <x:v>46030</x:v>
      </x:c>
      <x:c r="D9" s="110"/>
      <x:c r="E9" s="109" t="n">
        <x:f>IF(D9="",C9,D9)</x:f>
        <x:v>46030</x:v>
      </x:c>
      <x:c r="F9" s="109" t="n">
        <x:f>DATE($A$6,$A9,MIN($C$6,DAY(EOMONTH(DATE($A$6,$A9,1),0))))</x:f>
        <x:v>46042</x:v>
      </x:c>
      <x:c r="G9" s="110"/>
      <x:c r="H9" s="109" t="n">
        <x:f>IF(G9="",F9,G9)</x:f>
        <x:v>46042</x:v>
      </x:c>
      <x:c r="I9" s="109" t="n">
        <x:f>DATE($A$6,$A9,MIN($E$6,DAY(EOMONTH(DATE($A$6,$A9,1),0))))</x:f>
        <x:v>46047</x:v>
      </x:c>
      <x:c r="J9" s="110"/>
      <x:c r="K9" s="111" t="n">
        <x:f>IF(J9="",I9,J9)</x:f>
        <x:v>46047</x:v>
      </x:c>
      <x:c r="L9" s="117" t="str">
        <x:f>IF(E9&gt;='Tableau de bord'!$K$5,E9,"")</x:f>
      </x:c>
      <x:c r="M9" s="117" t="str">
        <x:f>IF(H9&gt;='Tableau de bord'!$K$5,H9,"")</x:f>
      </x:c>
      <x:c r="N9" s="117" t="str">
        <x:f>IF(K9&gt;='Tableau de bord'!$K$5,K9,"")</x:f>
      </x:c>
      <x:c r="O9" s="2"/>
      <x:c r="P9" s="107" t="n">
        <x:f>IF(R9="","",ISOWEEKNUM(R9))</x:f>
        <x:v>1</x:v>
      </x:c>
      <x:c r="Q9" s="109" t="n">
        <x:f>IF(R9="","",R9-WEEKDAY(R9,2)+1)</x:f>
        <x:v>46020</x:v>
      </x:c>
      <x:c r="R9" s="109" t="n">
        <x:f>IF(YEAR(DATE($A$6,1,1)+MOD($D$6-WEEKDAY(DATE($A$6,1,1),2),7)+(9-9)*7)=$A$6,DATE($A$6,1,1)+MOD($D$6-WEEKDAY(DATE($A$6,1,1),2),7)+(9-9)*7,"")</x:f>
        <x:v>46024</x:v>
      </x:c>
      <x:c r="S9" s="110"/>
      <x:c r="T9" s="111" t="n">
        <x:f>IF(R9="","",IF(S9="",R9,S9))</x:f>
        <x:v>46024</x:v>
      </x:c>
      <x:c r="U9" s="117" t="str">
        <x:f>IF(T9&gt;='Tableau de bord'!$K$5,T9,"")</x:f>
      </x:c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107" t="n">
        <x:v>2</x:v>
      </x:c>
      <x:c r="B10" s="108" t="str">
        <x:v>Février</x:v>
      </x:c>
      <x:c r="C10" s="109" t="n">
        <x:f>DATE($A$6,$A10,MIN($B$6,DAY(EOMONTH(DATE($A$6,$A10,1),0))))</x:f>
        <x:v>46061</x:v>
      </x:c>
      <x:c r="D10" s="110"/>
      <x:c r="E10" s="109" t="n">
        <x:f>IF(D10="",C10,D10)</x:f>
        <x:v>46061</x:v>
      </x:c>
      <x:c r="F10" s="109" t="n">
        <x:f>DATE($A$6,$A10,MIN($C$6,DAY(EOMONTH(DATE($A$6,$A10,1),0))))</x:f>
        <x:v>46073</x:v>
      </x:c>
      <x:c r="G10" s="110"/>
      <x:c r="H10" s="109" t="n">
        <x:f>IF(G10="",F10,G10)</x:f>
        <x:v>46073</x:v>
      </x:c>
      <x:c r="I10" s="109" t="n">
        <x:f>DATE($A$6,$A10,MIN($E$6,DAY(EOMONTH(DATE($A$6,$A10,1),0))))</x:f>
        <x:v>46078</x:v>
      </x:c>
      <x:c r="J10" s="110"/>
      <x:c r="K10" s="111" t="n">
        <x:f>IF(J10="",I10,J10)</x:f>
        <x:v>46078</x:v>
      </x:c>
      <x:c r="L10" s="117" t="str">
        <x:f>IF(E10&gt;='Tableau de bord'!$K$5,E10,"")</x:f>
      </x:c>
      <x:c r="M10" s="117" t="str">
        <x:f>IF(H10&gt;='Tableau de bord'!$K$5,H10,"")</x:f>
      </x:c>
      <x:c r="N10" s="117" t="str">
        <x:f>IF(K10&gt;='Tableau de bord'!$K$5,K10,"")</x:f>
      </x:c>
      <x:c r="O10" s="2"/>
      <x:c r="P10" s="107" t="n">
        <x:f>IF(R10="","",ISOWEEKNUM(R10))</x:f>
        <x:v>2</x:v>
      </x:c>
      <x:c r="Q10" s="109" t="n">
        <x:f>IF(R10="","",R10-WEEKDAY(R10,2)+1)</x:f>
        <x:v>46027</x:v>
      </x:c>
      <x:c r="R10" s="109" t="n">
        <x:f>IF(YEAR(DATE($A$6,1,1)+MOD($D$6-WEEKDAY(DATE($A$6,1,1),2),7)+(10-9)*7)=$A$6,DATE($A$6,1,1)+MOD($D$6-WEEKDAY(DATE($A$6,1,1),2),7)+(10-9)*7,"")</x:f>
        <x:v>46031</x:v>
      </x:c>
      <x:c r="S10" s="110"/>
      <x:c r="T10" s="111" t="n">
        <x:f>IF(R10="","",IF(S10="",R10,S10))</x:f>
        <x:v>46031</x:v>
      </x:c>
      <x:c r="U10" s="117" t="str">
        <x:f>IF(T10&gt;='Tableau de bord'!$K$5,T10,"")</x:f>
      </x:c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107" t="n">
        <x:v>3</x:v>
      </x:c>
      <x:c r="B11" s="108" t="str">
        <x:v>Mars</x:v>
      </x:c>
      <x:c r="C11" s="109" t="n">
        <x:f>DATE($A$6,$A11,MIN($B$6,DAY(EOMONTH(DATE($A$6,$A11,1),0))))</x:f>
        <x:v>46089</x:v>
      </x:c>
      <x:c r="D11" s="110"/>
      <x:c r="E11" s="109" t="n">
        <x:f>IF(D11="",C11,D11)</x:f>
        <x:v>46089</x:v>
      </x:c>
      <x:c r="F11" s="109" t="n">
        <x:f>DATE($A$6,$A11,MIN($C$6,DAY(EOMONTH(DATE($A$6,$A11,1),0))))</x:f>
        <x:v>46101</x:v>
      </x:c>
      <x:c r="G11" s="110"/>
      <x:c r="H11" s="109" t="n">
        <x:f>IF(G11="",F11,G11)</x:f>
        <x:v>46101</x:v>
      </x:c>
      <x:c r="I11" s="109" t="n">
        <x:f>DATE($A$6,$A11,MIN($E$6,DAY(EOMONTH(DATE($A$6,$A11,1),0))))</x:f>
        <x:v>46106</x:v>
      </x:c>
      <x:c r="J11" s="110"/>
      <x:c r="K11" s="111" t="n">
        <x:f>IF(J11="",I11,J11)</x:f>
        <x:v>46106</x:v>
      </x:c>
      <x:c r="L11" s="117" t="str">
        <x:f>IF(E11&gt;='Tableau de bord'!$K$5,E11,"")</x:f>
      </x:c>
      <x:c r="M11" s="117" t="str">
        <x:f>IF(H11&gt;='Tableau de bord'!$K$5,H11,"")</x:f>
      </x:c>
      <x:c r="N11" s="117" t="str">
        <x:f>IF(K11&gt;='Tableau de bord'!$K$5,K11,"")</x:f>
      </x:c>
      <x:c r="O11" s="2"/>
      <x:c r="P11" s="107" t="n">
        <x:f>IF(R11="","",ISOWEEKNUM(R11))</x:f>
        <x:v>3</x:v>
      </x:c>
      <x:c r="Q11" s="109" t="n">
        <x:f>IF(R11="","",R11-WEEKDAY(R11,2)+1)</x:f>
        <x:v>46034</x:v>
      </x:c>
      <x:c r="R11" s="109" t="n">
        <x:f>IF(YEAR(DATE($A$6,1,1)+MOD($D$6-WEEKDAY(DATE($A$6,1,1),2),7)+(11-9)*7)=$A$6,DATE($A$6,1,1)+MOD($D$6-WEEKDAY(DATE($A$6,1,1),2),7)+(11-9)*7,"")</x:f>
        <x:v>46038</x:v>
      </x:c>
      <x:c r="S11" s="110"/>
      <x:c r="T11" s="111" t="n">
        <x:f>IF(R11="","",IF(S11="",R11,S11))</x:f>
        <x:v>46038</x:v>
      </x:c>
      <x:c r="U11" s="117" t="str">
        <x:f>IF(T11&gt;='Tableau de bord'!$K$5,T11,"")</x:f>
      </x:c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107" t="n">
        <x:v>4</x:v>
      </x:c>
      <x:c r="B12" s="108" t="str">
        <x:v>Avril</x:v>
      </x:c>
      <x:c r="C12" s="109" t="n">
        <x:f>DATE($A$6,$A12,MIN($B$6,DAY(EOMONTH(DATE($A$6,$A12,1),0))))</x:f>
        <x:v>46120</x:v>
      </x:c>
      <x:c r="D12" s="110"/>
      <x:c r="E12" s="109" t="n">
        <x:f>IF(D12="",C12,D12)</x:f>
        <x:v>46120</x:v>
      </x:c>
      <x:c r="F12" s="109" t="n">
        <x:f>DATE($A$6,$A12,MIN($C$6,DAY(EOMONTH(DATE($A$6,$A12,1),0))))</x:f>
        <x:v>46132</x:v>
      </x:c>
      <x:c r="G12" s="110"/>
      <x:c r="H12" s="109" t="n">
        <x:f>IF(G12="",F12,G12)</x:f>
        <x:v>46132</x:v>
      </x:c>
      <x:c r="I12" s="109" t="n">
        <x:f>DATE($A$6,$A12,MIN($E$6,DAY(EOMONTH(DATE($A$6,$A12,1),0))))</x:f>
        <x:v>46137</x:v>
      </x:c>
      <x:c r="J12" s="110"/>
      <x:c r="K12" s="111" t="n">
        <x:f>IF(J12="",I12,J12)</x:f>
        <x:v>46137</x:v>
      </x:c>
      <x:c r="L12" s="117" t="str">
        <x:f>IF(E12&gt;='Tableau de bord'!$K$5,E12,"")</x:f>
      </x:c>
      <x:c r="M12" s="117" t="str">
        <x:f>IF(H12&gt;='Tableau de bord'!$K$5,H12,"")</x:f>
      </x:c>
      <x:c r="N12" s="117" t="str">
        <x:f>IF(K12&gt;='Tableau de bord'!$K$5,K12,"")</x:f>
      </x:c>
      <x:c r="O12" s="2"/>
      <x:c r="P12" s="107" t="n">
        <x:f>IF(R12="","",ISOWEEKNUM(R12))</x:f>
        <x:v>4</x:v>
      </x:c>
      <x:c r="Q12" s="109" t="n">
        <x:f>IF(R12="","",R12-WEEKDAY(R12,2)+1)</x:f>
        <x:v>46041</x:v>
      </x:c>
      <x:c r="R12" s="109" t="n">
        <x:f>IF(YEAR(DATE($A$6,1,1)+MOD($D$6-WEEKDAY(DATE($A$6,1,1),2),7)+(12-9)*7)=$A$6,DATE($A$6,1,1)+MOD($D$6-WEEKDAY(DATE($A$6,1,1),2),7)+(12-9)*7,"")</x:f>
        <x:v>46045</x:v>
      </x:c>
      <x:c r="S12" s="110"/>
      <x:c r="T12" s="111" t="n">
        <x:f>IF(R12="","",IF(S12="",R12,S12))</x:f>
        <x:v>46045</x:v>
      </x:c>
      <x:c r="U12" s="117" t="str">
        <x:f>IF(T12&gt;='Tableau de bord'!$K$5,T12,"")</x:f>
      </x:c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107" t="n">
        <x:v>5</x:v>
      </x:c>
      <x:c r="B13" s="108" t="str">
        <x:v>Mai</x:v>
      </x:c>
      <x:c r="C13" s="109" t="n">
        <x:f>DATE($A$6,$A13,MIN($B$6,DAY(EOMONTH(DATE($A$6,$A13,1),0))))</x:f>
        <x:v>46150</x:v>
      </x:c>
      <x:c r="D13" s="110"/>
      <x:c r="E13" s="109" t="n">
        <x:f>IF(D13="",C13,D13)</x:f>
        <x:v>46150</x:v>
      </x:c>
      <x:c r="F13" s="109" t="n">
        <x:f>DATE($A$6,$A13,MIN($C$6,DAY(EOMONTH(DATE($A$6,$A13,1),0))))</x:f>
        <x:v>46162</x:v>
      </x:c>
      <x:c r="G13" s="110"/>
      <x:c r="H13" s="109" t="n">
        <x:f>IF(G13="",F13,G13)</x:f>
        <x:v>46162</x:v>
      </x:c>
      <x:c r="I13" s="109" t="n">
        <x:f>DATE($A$6,$A13,MIN($E$6,DAY(EOMONTH(DATE($A$6,$A13,1),0))))</x:f>
        <x:v>46167</x:v>
      </x:c>
      <x:c r="J13" s="110"/>
      <x:c r="K13" s="111" t="n">
        <x:f>IF(J13="",I13,J13)</x:f>
        <x:v>46167</x:v>
      </x:c>
      <x:c r="L13" s="117" t="str">
        <x:f>IF(E13&gt;='Tableau de bord'!$K$5,E13,"")</x:f>
      </x:c>
      <x:c r="M13" s="117" t="str">
        <x:f>IF(H13&gt;='Tableau de bord'!$K$5,H13,"")</x:f>
      </x:c>
      <x:c r="N13" s="117" t="str">
        <x:f>IF(K13&gt;='Tableau de bord'!$K$5,K13,"")</x:f>
      </x:c>
      <x:c r="O13" s="2"/>
      <x:c r="P13" s="107" t="n">
        <x:f>IF(R13="","",ISOWEEKNUM(R13))</x:f>
        <x:v>5</x:v>
      </x:c>
      <x:c r="Q13" s="109" t="n">
        <x:f>IF(R13="","",R13-WEEKDAY(R13,2)+1)</x:f>
        <x:v>46048</x:v>
      </x:c>
      <x:c r="R13" s="109" t="n">
        <x:f>IF(YEAR(DATE($A$6,1,1)+MOD($D$6-WEEKDAY(DATE($A$6,1,1),2),7)+(13-9)*7)=$A$6,DATE($A$6,1,1)+MOD($D$6-WEEKDAY(DATE($A$6,1,1),2),7)+(13-9)*7,"")</x:f>
        <x:v>46052</x:v>
      </x:c>
      <x:c r="S13" s="110"/>
      <x:c r="T13" s="111" t="n">
        <x:f>IF(R13="","",IF(S13="",R13,S13))</x:f>
        <x:v>46052</x:v>
      </x:c>
      <x:c r="U13" s="117" t="str">
        <x:f>IF(T13&gt;='Tableau de bord'!$K$5,T13,"")</x:f>
      </x:c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107" t="n">
        <x:v>6</x:v>
      </x:c>
      <x:c r="B14" s="108" t="str">
        <x:v>Juin</x:v>
      </x:c>
      <x:c r="C14" s="109" t="n">
        <x:f>DATE($A$6,$A14,MIN($B$6,DAY(EOMONTH(DATE($A$6,$A14,1),0))))</x:f>
        <x:v>46181</x:v>
      </x:c>
      <x:c r="D14" s="110"/>
      <x:c r="E14" s="109" t="n">
        <x:f>IF(D14="",C14,D14)</x:f>
        <x:v>46181</x:v>
      </x:c>
      <x:c r="F14" s="109" t="n">
        <x:f>DATE($A$6,$A14,MIN($C$6,DAY(EOMONTH(DATE($A$6,$A14,1),0))))</x:f>
        <x:v>46193</x:v>
      </x:c>
      <x:c r="G14" s="110"/>
      <x:c r="H14" s="109" t="n">
        <x:f>IF(G14="",F14,G14)</x:f>
        <x:v>46193</x:v>
      </x:c>
      <x:c r="I14" s="109" t="n">
        <x:f>DATE($A$6,$A14,MIN($E$6,DAY(EOMONTH(DATE($A$6,$A14,1),0))))</x:f>
        <x:v>46198</x:v>
      </x:c>
      <x:c r="J14" s="110"/>
      <x:c r="K14" s="111" t="n">
        <x:f>IF(J14="",I14,J14)</x:f>
        <x:v>46198</x:v>
      </x:c>
      <x:c r="L14" s="117" t="str">
        <x:f>IF(E14&gt;='Tableau de bord'!$K$5,E14,"")</x:f>
      </x:c>
      <x:c r="M14" s="117" t="str">
        <x:f>IF(H14&gt;='Tableau de bord'!$K$5,H14,"")</x:f>
      </x:c>
      <x:c r="N14" s="117" t="str">
        <x:f>IF(K14&gt;='Tableau de bord'!$K$5,K14,"")</x:f>
      </x:c>
      <x:c r="O14" s="2"/>
      <x:c r="P14" s="107" t="n">
        <x:f>IF(R14="","",ISOWEEKNUM(R14))</x:f>
        <x:v>6</x:v>
      </x:c>
      <x:c r="Q14" s="109" t="n">
        <x:f>IF(R14="","",R14-WEEKDAY(R14,2)+1)</x:f>
        <x:v>46055</x:v>
      </x:c>
      <x:c r="R14" s="109" t="n">
        <x:f>IF(YEAR(DATE($A$6,1,1)+MOD($D$6-WEEKDAY(DATE($A$6,1,1),2),7)+(14-9)*7)=$A$6,DATE($A$6,1,1)+MOD($D$6-WEEKDAY(DATE($A$6,1,1),2),7)+(14-9)*7,"")</x:f>
        <x:v>46059</x:v>
      </x:c>
      <x:c r="S14" s="110"/>
      <x:c r="T14" s="111" t="n">
        <x:f>IF(R14="","",IF(S14="",R14,S14))</x:f>
        <x:v>46059</x:v>
      </x:c>
      <x:c r="U14" s="117" t="str">
        <x:f>IF(T14&gt;='Tableau de bord'!$K$5,T14,"")</x:f>
      </x:c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107" t="n">
        <x:v>7</x:v>
      </x:c>
      <x:c r="B15" s="108" t="str">
        <x:v>Juillet</x:v>
      </x:c>
      <x:c r="C15" s="109" t="n">
        <x:f>DATE($A$6,$A15,MIN($B$6,DAY(EOMONTH(DATE($A$6,$A15,1),0))))</x:f>
        <x:v>46211</x:v>
      </x:c>
      <x:c r="D15" s="110"/>
      <x:c r="E15" s="109" t="n">
        <x:f>IF(D15="",C15,D15)</x:f>
        <x:v>46211</x:v>
      </x:c>
      <x:c r="F15" s="109" t="n">
        <x:f>DATE($A$6,$A15,MIN($C$6,DAY(EOMONTH(DATE($A$6,$A15,1),0))))</x:f>
        <x:v>46223</x:v>
      </x:c>
      <x:c r="G15" s="110"/>
      <x:c r="H15" s="109" t="n">
        <x:f>IF(G15="",F15,G15)</x:f>
        <x:v>46223</x:v>
      </x:c>
      <x:c r="I15" s="109" t="n">
        <x:f>DATE($A$6,$A15,MIN($E$6,DAY(EOMONTH(DATE($A$6,$A15,1),0))))</x:f>
        <x:v>46228</x:v>
      </x:c>
      <x:c r="J15" s="110"/>
      <x:c r="K15" s="111" t="n">
        <x:f>IF(J15="",I15,J15)</x:f>
        <x:v>46228</x:v>
      </x:c>
      <x:c r="L15" s="117" t="str">
        <x:f>IF(E15&gt;='Tableau de bord'!$K$5,E15,"")</x:f>
      </x:c>
      <x:c r="M15" s="117" t="str">
        <x:f>IF(H15&gt;='Tableau de bord'!$K$5,H15,"")</x:f>
      </x:c>
      <x:c r="N15" s="117" t="str">
        <x:f>IF(K15&gt;='Tableau de bord'!$K$5,K15,"")</x:f>
      </x:c>
      <x:c r="O15" s="2"/>
      <x:c r="P15" s="107" t="n">
        <x:f>IF(R15="","",ISOWEEKNUM(R15))</x:f>
        <x:v>7</x:v>
      </x:c>
      <x:c r="Q15" s="109" t="n">
        <x:f>IF(R15="","",R15-WEEKDAY(R15,2)+1)</x:f>
        <x:v>46062</x:v>
      </x:c>
      <x:c r="R15" s="109" t="n">
        <x:f>IF(YEAR(DATE($A$6,1,1)+MOD($D$6-WEEKDAY(DATE($A$6,1,1),2),7)+(15-9)*7)=$A$6,DATE($A$6,1,1)+MOD($D$6-WEEKDAY(DATE($A$6,1,1),2),7)+(15-9)*7,"")</x:f>
        <x:v>46066</x:v>
      </x:c>
      <x:c r="S15" s="110"/>
      <x:c r="T15" s="111" t="n">
        <x:f>IF(R15="","",IF(S15="",R15,S15))</x:f>
        <x:v>46066</x:v>
      </x:c>
      <x:c r="U15" s="117" t="str">
        <x:f>IF(T15&gt;='Tableau de bord'!$K$5,T15,"")</x:f>
      </x:c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107" t="n">
        <x:v>8</x:v>
      </x:c>
      <x:c r="B16" s="108" t="str">
        <x:v>Août</x:v>
      </x:c>
      <x:c r="C16" s="109" t="n">
        <x:f>DATE($A$6,$A16,MIN($B$6,DAY(EOMONTH(DATE($A$6,$A16,1),0))))</x:f>
        <x:v>46242</x:v>
      </x:c>
      <x:c r="D16" s="110"/>
      <x:c r="E16" s="109" t="n">
        <x:f>IF(D16="",C16,D16)</x:f>
        <x:v>46242</x:v>
      </x:c>
      <x:c r="F16" s="109" t="n">
        <x:f>DATE($A$6,$A16,MIN($C$6,DAY(EOMONTH(DATE($A$6,$A16,1),0))))</x:f>
        <x:v>46254</x:v>
      </x:c>
      <x:c r="G16" s="110"/>
      <x:c r="H16" s="109" t="n">
        <x:f>IF(G16="",F16,G16)</x:f>
        <x:v>46254</x:v>
      </x:c>
      <x:c r="I16" s="109" t="n">
        <x:f>DATE($A$6,$A16,MIN($E$6,DAY(EOMONTH(DATE($A$6,$A16,1),0))))</x:f>
        <x:v>46259</x:v>
      </x:c>
      <x:c r="J16" s="110"/>
      <x:c r="K16" s="111" t="n">
        <x:f>IF(J16="",I16,J16)</x:f>
        <x:v>46259</x:v>
      </x:c>
      <x:c r="L16" s="117" t="str">
        <x:f>IF(E16&gt;='Tableau de bord'!$K$5,E16,"")</x:f>
      </x:c>
      <x:c r="M16" s="117" t="str">
        <x:f>IF(H16&gt;='Tableau de bord'!$K$5,H16,"")</x:f>
      </x:c>
      <x:c r="N16" s="117" t="str">
        <x:f>IF(K16&gt;='Tableau de bord'!$K$5,K16,"")</x:f>
      </x:c>
      <x:c r="O16" s="2"/>
      <x:c r="P16" s="107" t="n">
        <x:f>IF(R16="","",ISOWEEKNUM(R16))</x:f>
        <x:v>8</x:v>
      </x:c>
      <x:c r="Q16" s="109" t="n">
        <x:f>IF(R16="","",R16-WEEKDAY(R16,2)+1)</x:f>
        <x:v>46069</x:v>
      </x:c>
      <x:c r="R16" s="109" t="n">
        <x:f>IF(YEAR(DATE($A$6,1,1)+MOD($D$6-WEEKDAY(DATE($A$6,1,1),2),7)+(16-9)*7)=$A$6,DATE($A$6,1,1)+MOD($D$6-WEEKDAY(DATE($A$6,1,1),2),7)+(16-9)*7,"")</x:f>
        <x:v>46073</x:v>
      </x:c>
      <x:c r="S16" s="110"/>
      <x:c r="T16" s="111" t="n">
        <x:f>IF(R16="","",IF(S16="",R16,S16))</x:f>
        <x:v>46073</x:v>
      </x:c>
      <x:c r="U16" s="117" t="str">
        <x:f>IF(T16&gt;='Tableau de bord'!$K$5,T16,"")</x:f>
      </x:c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107" t="n">
        <x:v>9</x:v>
      </x:c>
      <x:c r="B17" s="108" t="str">
        <x:v>Septembre</x:v>
      </x:c>
      <x:c r="C17" s="109" t="n">
        <x:f>DATE($A$6,$A17,MIN($B$6,DAY(EOMONTH(DATE($A$6,$A17,1),0))))</x:f>
        <x:v>46273</x:v>
      </x:c>
      <x:c r="D17" s="110"/>
      <x:c r="E17" s="109" t="n">
        <x:f>IF(D17="",C17,D17)</x:f>
        <x:v>46273</x:v>
      </x:c>
      <x:c r="F17" s="109" t="n">
        <x:f>DATE($A$6,$A17,MIN($C$6,DAY(EOMONTH(DATE($A$6,$A17,1),0))))</x:f>
        <x:v>46285</x:v>
      </x:c>
      <x:c r="G17" s="110"/>
      <x:c r="H17" s="109" t="n">
        <x:f>IF(G17="",F17,G17)</x:f>
        <x:v>46285</x:v>
      </x:c>
      <x:c r="I17" s="109" t="n">
        <x:f>DATE($A$6,$A17,MIN($E$6,DAY(EOMONTH(DATE($A$6,$A17,1),0))))</x:f>
        <x:v>46290</x:v>
      </x:c>
      <x:c r="J17" s="110"/>
      <x:c r="K17" s="111" t="n">
        <x:f>IF(J17="",I17,J17)</x:f>
        <x:v>46290</x:v>
      </x:c>
      <x:c r="L17" s="117" t="str">
        <x:f>IF(E17&gt;='Tableau de bord'!$K$5,E17,"")</x:f>
      </x:c>
      <x:c r="M17" s="117" t="n">
        <x:f>IF(H17&gt;='Tableau de bord'!$K$5,H17,"")</x:f>
        <x:v>46285</x:v>
      </x:c>
      <x:c r="N17" s="117" t="n">
        <x:f>IF(K17&gt;='Tableau de bord'!$K$5,K17,"")</x:f>
        <x:v>46290</x:v>
      </x:c>
      <x:c r="O17" s="2"/>
      <x:c r="P17" s="107" t="n">
        <x:f>IF(R17="","",ISOWEEKNUM(R17))</x:f>
        <x:v>9</x:v>
      </x:c>
      <x:c r="Q17" s="109" t="n">
        <x:f>IF(R17="","",R17-WEEKDAY(R17,2)+1)</x:f>
        <x:v>46076</x:v>
      </x:c>
      <x:c r="R17" s="109" t="n">
        <x:f>IF(YEAR(DATE($A$6,1,1)+MOD($D$6-WEEKDAY(DATE($A$6,1,1),2),7)+(17-9)*7)=$A$6,DATE($A$6,1,1)+MOD($D$6-WEEKDAY(DATE($A$6,1,1),2),7)+(17-9)*7,"")</x:f>
        <x:v>46080</x:v>
      </x:c>
      <x:c r="S17" s="110"/>
      <x:c r="T17" s="111" t="n">
        <x:f>IF(R17="","",IF(S17="",R17,S17))</x:f>
        <x:v>46080</x:v>
      </x:c>
      <x:c r="U17" s="117" t="str">
        <x:f>IF(T17&gt;='Tableau de bord'!$K$5,T17,"")</x:f>
      </x:c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107" t="n">
        <x:v>10</x:v>
      </x:c>
      <x:c r="B18" s="108" t="str">
        <x:v>Octobre</x:v>
      </x:c>
      <x:c r="C18" s="109" t="n">
        <x:f>DATE($A$6,$A18,MIN($B$6,DAY(EOMONTH(DATE($A$6,$A18,1),0))))</x:f>
        <x:v>46303</x:v>
      </x:c>
      <x:c r="D18" s="110"/>
      <x:c r="E18" s="109" t="n">
        <x:f>IF(D18="",C18,D18)</x:f>
        <x:v>46303</x:v>
      </x:c>
      <x:c r="F18" s="109" t="n">
        <x:f>DATE($A$6,$A18,MIN($C$6,DAY(EOMONTH(DATE($A$6,$A18,1),0))))</x:f>
        <x:v>46315</x:v>
      </x:c>
      <x:c r="G18" s="110"/>
      <x:c r="H18" s="109" t="n">
        <x:f>IF(G18="",F18,G18)</x:f>
        <x:v>46315</x:v>
      </x:c>
      <x:c r="I18" s="109" t="n">
        <x:f>DATE($A$6,$A18,MIN($E$6,DAY(EOMONTH(DATE($A$6,$A18,1),0))))</x:f>
        <x:v>46320</x:v>
      </x:c>
      <x:c r="J18" s="110"/>
      <x:c r="K18" s="111" t="n">
        <x:f>IF(J18="",I18,J18)</x:f>
        <x:v>46320</x:v>
      </x:c>
      <x:c r="L18" s="117" t="n">
        <x:f>IF(E18&gt;='Tableau de bord'!$K$5,E18,"")</x:f>
        <x:v>46303</x:v>
      </x:c>
      <x:c r="M18" s="117" t="n">
        <x:f>IF(H18&gt;='Tableau de bord'!$K$5,H18,"")</x:f>
        <x:v>46315</x:v>
      </x:c>
      <x:c r="N18" s="117" t="n">
        <x:f>IF(K18&gt;='Tableau de bord'!$K$5,K18,"")</x:f>
        <x:v>46320</x:v>
      </x:c>
      <x:c r="O18" s="2"/>
      <x:c r="P18" s="107" t="n">
        <x:f>IF(R18="","",ISOWEEKNUM(R18))</x:f>
        <x:v>10</x:v>
      </x:c>
      <x:c r="Q18" s="109" t="n">
        <x:f>IF(R18="","",R18-WEEKDAY(R18,2)+1)</x:f>
        <x:v>46083</x:v>
      </x:c>
      <x:c r="R18" s="109" t="n">
        <x:f>IF(YEAR(DATE($A$6,1,1)+MOD($D$6-WEEKDAY(DATE($A$6,1,1),2),7)+(18-9)*7)=$A$6,DATE($A$6,1,1)+MOD($D$6-WEEKDAY(DATE($A$6,1,1),2),7)+(18-9)*7,"")</x:f>
        <x:v>46087</x:v>
      </x:c>
      <x:c r="S18" s="110"/>
      <x:c r="T18" s="111" t="n">
        <x:f>IF(R18="","",IF(S18="",R18,S18))</x:f>
        <x:v>46087</x:v>
      </x:c>
      <x:c r="U18" s="117" t="str">
        <x:f>IF(T18&gt;='Tableau de bord'!$K$5,T18,"")</x:f>
      </x:c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107" t="n">
        <x:v>11</x:v>
      </x:c>
      <x:c r="B19" s="108" t="str">
        <x:v>Novembre</x:v>
      </x:c>
      <x:c r="C19" s="109" t="n">
        <x:f>DATE($A$6,$A19,MIN($B$6,DAY(EOMONTH(DATE($A$6,$A19,1),0))))</x:f>
        <x:v>46334</x:v>
      </x:c>
      <x:c r="D19" s="110"/>
      <x:c r="E19" s="109" t="n">
        <x:f>IF(D19="",C19,D19)</x:f>
        <x:v>46334</x:v>
      </x:c>
      <x:c r="F19" s="109" t="n">
        <x:f>DATE($A$6,$A19,MIN($C$6,DAY(EOMONTH(DATE($A$6,$A19,1),0))))</x:f>
        <x:v>46346</x:v>
      </x:c>
      <x:c r="G19" s="110"/>
      <x:c r="H19" s="109" t="n">
        <x:f>IF(G19="",F19,G19)</x:f>
        <x:v>46346</x:v>
      </x:c>
      <x:c r="I19" s="109" t="n">
        <x:f>DATE($A$6,$A19,MIN($E$6,DAY(EOMONTH(DATE($A$6,$A19,1),0))))</x:f>
        <x:v>46351</x:v>
      </x:c>
      <x:c r="J19" s="110"/>
      <x:c r="K19" s="111" t="n">
        <x:f>IF(J19="",I19,J19)</x:f>
        <x:v>46351</x:v>
      </x:c>
      <x:c r="L19" s="117" t="n">
        <x:f>IF(E19&gt;='Tableau de bord'!$K$5,E19,"")</x:f>
        <x:v>46334</x:v>
      </x:c>
      <x:c r="M19" s="117" t="n">
        <x:f>IF(H19&gt;='Tableau de bord'!$K$5,H19,"")</x:f>
        <x:v>46346</x:v>
      </x:c>
      <x:c r="N19" s="117" t="n">
        <x:f>IF(K19&gt;='Tableau de bord'!$K$5,K19,"")</x:f>
        <x:v>46351</x:v>
      </x:c>
      <x:c r="O19" s="2"/>
      <x:c r="P19" s="107" t="n">
        <x:f>IF(R19="","",ISOWEEKNUM(R19))</x:f>
        <x:v>11</x:v>
      </x:c>
      <x:c r="Q19" s="109" t="n">
        <x:f>IF(R19="","",R19-WEEKDAY(R19,2)+1)</x:f>
        <x:v>46090</x:v>
      </x:c>
      <x:c r="R19" s="109" t="n">
        <x:f>IF(YEAR(DATE($A$6,1,1)+MOD($D$6-WEEKDAY(DATE($A$6,1,1),2),7)+(19-9)*7)=$A$6,DATE($A$6,1,1)+MOD($D$6-WEEKDAY(DATE($A$6,1,1),2),7)+(19-9)*7,"")</x:f>
        <x:v>46094</x:v>
      </x:c>
      <x:c r="S19" s="110"/>
      <x:c r="T19" s="111" t="n">
        <x:f>IF(R19="","",IF(S19="",R19,S19))</x:f>
        <x:v>46094</x:v>
      </x:c>
      <x:c r="U19" s="117" t="str">
        <x:f>IF(T19&gt;='Tableau de bord'!$K$5,T19,"")</x:f>
      </x:c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112" t="n">
        <x:v>12</x:v>
      </x:c>
      <x:c r="B20" s="113" t="str">
        <x:v>Décembre</x:v>
      </x:c>
      <x:c r="C20" s="114" t="n">
        <x:f>DATE($A$6,$A20,MIN($B$6,DAY(EOMONTH(DATE($A$6,$A20,1),0))))</x:f>
        <x:v>46364</x:v>
      </x:c>
      <x:c r="D20" s="115"/>
      <x:c r="E20" s="114" t="n">
        <x:f>IF(D20="",C20,D20)</x:f>
        <x:v>46364</x:v>
      </x:c>
      <x:c r="F20" s="114" t="n">
        <x:f>DATE($A$6,$A20,MIN($C$6,DAY(EOMONTH(DATE($A$6,$A20,1),0))))</x:f>
        <x:v>46376</x:v>
      </x:c>
      <x:c r="G20" s="115"/>
      <x:c r="H20" s="114" t="n">
        <x:f>IF(G20="",F20,G20)</x:f>
        <x:v>46376</x:v>
      </x:c>
      <x:c r="I20" s="114" t="n">
        <x:f>DATE($A$6,$A20,MIN($E$6,DAY(EOMONTH(DATE($A$6,$A20,1),0))))</x:f>
        <x:v>46381</x:v>
      </x:c>
      <x:c r="J20" s="115"/>
      <x:c r="K20" s="116" t="n">
        <x:f>IF(J20="",I20,J20)</x:f>
        <x:v>46381</x:v>
      </x:c>
      <x:c r="L20" s="117" t="n">
        <x:f>IF(E20&gt;='Tableau de bord'!$K$5,E20,"")</x:f>
        <x:v>46364</x:v>
      </x:c>
      <x:c r="M20" s="117" t="n">
        <x:f>IF(H20&gt;='Tableau de bord'!$K$5,H20,"")</x:f>
        <x:v>46376</x:v>
      </x:c>
      <x:c r="N20" s="117" t="n">
        <x:f>IF(K20&gt;='Tableau de bord'!$K$5,K20,"")</x:f>
        <x:v>46381</x:v>
      </x:c>
      <x:c r="O20" s="2"/>
      <x:c r="P20" s="107" t="n">
        <x:f>IF(R20="","",ISOWEEKNUM(R20))</x:f>
        <x:v>12</x:v>
      </x:c>
      <x:c r="Q20" s="109" t="n">
        <x:f>IF(R20="","",R20-WEEKDAY(R20,2)+1)</x:f>
        <x:v>46097</x:v>
      </x:c>
      <x:c r="R20" s="109" t="n">
        <x:f>IF(YEAR(DATE($A$6,1,1)+MOD($D$6-WEEKDAY(DATE($A$6,1,1),2),7)+(20-9)*7)=$A$6,DATE($A$6,1,1)+MOD($D$6-WEEKDAY(DATE($A$6,1,1),2),7)+(20-9)*7,"")</x:f>
        <x:v>46101</x:v>
      </x:c>
      <x:c r="S20" s="110"/>
      <x:c r="T20" s="111" t="n">
        <x:f>IF(R20="","",IF(S20="",R20,S20))</x:f>
        <x:v>46101</x:v>
      </x:c>
      <x:c r="U20" s="117" t="str">
        <x:f>IF(T20&gt;='Tableau de bord'!$K$5,T20,"")</x:f>
      </x:c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107" t="n">
        <x:f>IF(R21="","",ISOWEEKNUM(R21))</x:f>
        <x:v>13</x:v>
      </x:c>
      <x:c r="Q21" s="109" t="n">
        <x:f>IF(R21="","",R21-WEEKDAY(R21,2)+1)</x:f>
        <x:v>46104</x:v>
      </x:c>
      <x:c r="R21" s="109" t="n">
        <x:f>IF(YEAR(DATE($A$6,1,1)+MOD($D$6-WEEKDAY(DATE($A$6,1,1),2),7)+(21-9)*7)=$A$6,DATE($A$6,1,1)+MOD($D$6-WEEKDAY(DATE($A$6,1,1),2),7)+(21-9)*7,"")</x:f>
        <x:v>46108</x:v>
      </x:c>
      <x:c r="S21" s="110"/>
      <x:c r="T21" s="111" t="n">
        <x:f>IF(R21="","",IF(S21="",R21,S21))</x:f>
        <x:v>46108</x:v>
      </x:c>
      <x:c r="U21" s="117" t="str">
        <x:f>IF(T21&gt;='Tableau de bord'!$K$5,T21,"")</x:f>
      </x:c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107" t="n">
        <x:f>IF(R22="","",ISOWEEKNUM(R22))</x:f>
        <x:v>14</x:v>
      </x:c>
      <x:c r="Q22" s="109" t="n">
        <x:f>IF(R22="","",R22-WEEKDAY(R22,2)+1)</x:f>
        <x:v>46111</x:v>
      </x:c>
      <x:c r="R22" s="109" t="n">
        <x:f>IF(YEAR(DATE($A$6,1,1)+MOD($D$6-WEEKDAY(DATE($A$6,1,1),2),7)+(22-9)*7)=$A$6,DATE($A$6,1,1)+MOD($D$6-WEEKDAY(DATE($A$6,1,1),2),7)+(22-9)*7,"")</x:f>
        <x:v>46115</x:v>
      </x:c>
      <x:c r="S22" s="110"/>
      <x:c r="T22" s="111" t="n">
        <x:f>IF(R22="","",IF(S22="",R22,S22))</x:f>
        <x:v>46115</x:v>
      </x:c>
      <x:c r="U22" s="117" t="str">
        <x:f>IF(T22&gt;='Tableau de bord'!$K$5,T22,"")</x:f>
      </x:c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107" t="n">
        <x:f>IF(R23="","",ISOWEEKNUM(R23))</x:f>
        <x:v>15</x:v>
      </x:c>
      <x:c r="Q23" s="109" t="n">
        <x:f>IF(R23="","",R23-WEEKDAY(R23,2)+1)</x:f>
        <x:v>46118</x:v>
      </x:c>
      <x:c r="R23" s="109" t="n">
        <x:f>IF(YEAR(DATE($A$6,1,1)+MOD($D$6-WEEKDAY(DATE($A$6,1,1),2),7)+(23-9)*7)=$A$6,DATE($A$6,1,1)+MOD($D$6-WEEKDAY(DATE($A$6,1,1),2),7)+(23-9)*7,"")</x:f>
        <x:v>46122</x:v>
      </x:c>
      <x:c r="S23" s="110"/>
      <x:c r="T23" s="111" t="n">
        <x:f>IF(R23="","",IF(S23="",R23,S23))</x:f>
        <x:v>46122</x:v>
      </x:c>
      <x:c r="U23" s="117" t="str">
        <x:f>IF(T23&gt;='Tableau de bord'!$K$5,T23,"")</x:f>
      </x:c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107" t="n">
        <x:f>IF(R24="","",ISOWEEKNUM(R24))</x:f>
        <x:v>16</x:v>
      </x:c>
      <x:c r="Q24" s="109" t="n">
        <x:f>IF(R24="","",R24-WEEKDAY(R24,2)+1)</x:f>
        <x:v>46125</x:v>
      </x:c>
      <x:c r="R24" s="109" t="n">
        <x:f>IF(YEAR(DATE($A$6,1,1)+MOD($D$6-WEEKDAY(DATE($A$6,1,1),2),7)+(24-9)*7)=$A$6,DATE($A$6,1,1)+MOD($D$6-WEEKDAY(DATE($A$6,1,1),2),7)+(24-9)*7,"")</x:f>
        <x:v>46129</x:v>
      </x:c>
      <x:c r="S24" s="110"/>
      <x:c r="T24" s="111" t="n">
        <x:f>IF(R24="","",IF(S24="",R24,S24))</x:f>
        <x:v>46129</x:v>
      </x:c>
      <x:c r="U24" s="117" t="str">
        <x:f>IF(T24&gt;='Tableau de bord'!$K$5,T24,"")</x:f>
      </x:c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107" t="n">
        <x:f>IF(R25="","",ISOWEEKNUM(R25))</x:f>
        <x:v>17</x:v>
      </x:c>
      <x:c r="Q25" s="109" t="n">
        <x:f>IF(R25="","",R25-WEEKDAY(R25,2)+1)</x:f>
        <x:v>46132</x:v>
      </x:c>
      <x:c r="R25" s="109" t="n">
        <x:f>IF(YEAR(DATE($A$6,1,1)+MOD($D$6-WEEKDAY(DATE($A$6,1,1),2),7)+(25-9)*7)=$A$6,DATE($A$6,1,1)+MOD($D$6-WEEKDAY(DATE($A$6,1,1),2),7)+(25-9)*7,"")</x:f>
        <x:v>46136</x:v>
      </x:c>
      <x:c r="S25" s="110"/>
      <x:c r="T25" s="111" t="n">
        <x:f>IF(R25="","",IF(S25="",R25,S25))</x:f>
        <x:v>46136</x:v>
      </x:c>
      <x:c r="U25" s="117" t="str">
        <x:f>IF(T25&gt;='Tableau de bord'!$K$5,T25,"")</x:f>
      </x:c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107" t="n">
        <x:f>IF(R26="","",ISOWEEKNUM(R26))</x:f>
        <x:v>18</x:v>
      </x:c>
      <x:c r="Q26" s="109" t="n">
        <x:f>IF(R26="","",R26-WEEKDAY(R26,2)+1)</x:f>
        <x:v>46139</x:v>
      </x:c>
      <x:c r="R26" s="109" t="n">
        <x:f>IF(YEAR(DATE($A$6,1,1)+MOD($D$6-WEEKDAY(DATE($A$6,1,1),2),7)+(26-9)*7)=$A$6,DATE($A$6,1,1)+MOD($D$6-WEEKDAY(DATE($A$6,1,1),2),7)+(26-9)*7,"")</x:f>
        <x:v>46143</x:v>
      </x:c>
      <x:c r="S26" s="110"/>
      <x:c r="T26" s="111" t="n">
        <x:f>IF(R26="","",IF(S26="",R26,S26))</x:f>
        <x:v>46143</x:v>
      </x:c>
      <x:c r="U26" s="117" t="str">
        <x:f>IF(T26&gt;='Tableau de bord'!$K$5,T26,"")</x:f>
      </x:c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107" t="n">
        <x:f>IF(R27="","",ISOWEEKNUM(R27))</x:f>
        <x:v>19</x:v>
      </x:c>
      <x:c r="Q27" s="109" t="n">
        <x:f>IF(R27="","",R27-WEEKDAY(R27,2)+1)</x:f>
        <x:v>46146</x:v>
      </x:c>
      <x:c r="R27" s="109" t="n">
        <x:f>IF(YEAR(DATE($A$6,1,1)+MOD($D$6-WEEKDAY(DATE($A$6,1,1),2),7)+(27-9)*7)=$A$6,DATE($A$6,1,1)+MOD($D$6-WEEKDAY(DATE($A$6,1,1),2),7)+(27-9)*7,"")</x:f>
        <x:v>46150</x:v>
      </x:c>
      <x:c r="S27" s="110"/>
      <x:c r="T27" s="111" t="n">
        <x:f>IF(R27="","",IF(S27="",R27,S27))</x:f>
        <x:v>46150</x:v>
      </x:c>
      <x:c r="U27" s="117" t="str">
        <x:f>IF(T27&gt;='Tableau de bord'!$K$5,T27,"")</x:f>
      </x:c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107" t="n">
        <x:f>IF(R28="","",ISOWEEKNUM(R28))</x:f>
        <x:v>20</x:v>
      </x:c>
      <x:c r="Q28" s="109" t="n">
        <x:f>IF(R28="","",R28-WEEKDAY(R28,2)+1)</x:f>
        <x:v>46153</x:v>
      </x:c>
      <x:c r="R28" s="109" t="n">
        <x:f>IF(YEAR(DATE($A$6,1,1)+MOD($D$6-WEEKDAY(DATE($A$6,1,1),2),7)+(28-9)*7)=$A$6,DATE($A$6,1,1)+MOD($D$6-WEEKDAY(DATE($A$6,1,1),2),7)+(28-9)*7,"")</x:f>
        <x:v>46157</x:v>
      </x:c>
      <x:c r="S28" s="110"/>
      <x:c r="T28" s="111" t="n">
        <x:f>IF(R28="","",IF(S28="",R28,S28))</x:f>
        <x:v>46157</x:v>
      </x:c>
      <x:c r="U28" s="117" t="str">
        <x:f>IF(T28&gt;='Tableau de bord'!$K$5,T28,"")</x:f>
      </x:c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107" t="n">
        <x:f>IF(R29="","",ISOWEEKNUM(R29))</x:f>
        <x:v>21</x:v>
      </x:c>
      <x:c r="Q29" s="109" t="n">
        <x:f>IF(R29="","",R29-WEEKDAY(R29,2)+1)</x:f>
        <x:v>46160</x:v>
      </x:c>
      <x:c r="R29" s="109" t="n">
        <x:f>IF(YEAR(DATE($A$6,1,1)+MOD($D$6-WEEKDAY(DATE($A$6,1,1),2),7)+(29-9)*7)=$A$6,DATE($A$6,1,1)+MOD($D$6-WEEKDAY(DATE($A$6,1,1),2),7)+(29-9)*7,"")</x:f>
        <x:v>46164</x:v>
      </x:c>
      <x:c r="S29" s="110"/>
      <x:c r="T29" s="111" t="n">
        <x:f>IF(R29="","",IF(S29="",R29,S29))</x:f>
        <x:v>46164</x:v>
      </x:c>
      <x:c r="U29" s="117" t="str">
        <x:f>IF(T29&gt;='Tableau de bord'!$K$5,T29,"")</x:f>
      </x:c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107" t="n">
        <x:f>IF(R30="","",ISOWEEKNUM(R30))</x:f>
        <x:v>22</x:v>
      </x:c>
      <x:c r="Q30" s="109" t="n">
        <x:f>IF(R30="","",R30-WEEKDAY(R30,2)+1)</x:f>
        <x:v>46167</x:v>
      </x:c>
      <x:c r="R30" s="109" t="n">
        <x:f>IF(YEAR(DATE($A$6,1,1)+MOD($D$6-WEEKDAY(DATE($A$6,1,1),2),7)+(30-9)*7)=$A$6,DATE($A$6,1,1)+MOD($D$6-WEEKDAY(DATE($A$6,1,1),2),7)+(30-9)*7,"")</x:f>
        <x:v>46171</x:v>
      </x:c>
      <x:c r="S30" s="110"/>
      <x:c r="T30" s="111" t="n">
        <x:f>IF(R30="","",IF(S30="",R30,S30))</x:f>
        <x:v>46171</x:v>
      </x:c>
      <x:c r="U30" s="117" t="str">
        <x:f>IF(T30&gt;='Tableau de bord'!$K$5,T30,"")</x:f>
      </x:c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107" t="n">
        <x:f>IF(R31="","",ISOWEEKNUM(R31))</x:f>
        <x:v>23</x:v>
      </x:c>
      <x:c r="Q31" s="109" t="n">
        <x:f>IF(R31="","",R31-WEEKDAY(R31,2)+1)</x:f>
        <x:v>46174</x:v>
      </x:c>
      <x:c r="R31" s="109" t="n">
        <x:f>IF(YEAR(DATE($A$6,1,1)+MOD($D$6-WEEKDAY(DATE($A$6,1,1),2),7)+(31-9)*7)=$A$6,DATE($A$6,1,1)+MOD($D$6-WEEKDAY(DATE($A$6,1,1),2),7)+(31-9)*7,"")</x:f>
        <x:v>46178</x:v>
      </x:c>
      <x:c r="S31" s="110"/>
      <x:c r="T31" s="111" t="n">
        <x:f>IF(R31="","",IF(S31="",R31,S31))</x:f>
        <x:v>46178</x:v>
      </x:c>
      <x:c r="U31" s="117" t="str">
        <x:f>IF(T31&gt;='Tableau de bord'!$K$5,T31,"")</x:f>
      </x:c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107" t="n">
        <x:f>IF(R32="","",ISOWEEKNUM(R32))</x:f>
        <x:v>24</x:v>
      </x:c>
      <x:c r="Q32" s="109" t="n">
        <x:f>IF(R32="","",R32-WEEKDAY(R32,2)+1)</x:f>
        <x:v>46181</x:v>
      </x:c>
      <x:c r="R32" s="109" t="n">
        <x:f>IF(YEAR(DATE($A$6,1,1)+MOD($D$6-WEEKDAY(DATE($A$6,1,1),2),7)+(32-9)*7)=$A$6,DATE($A$6,1,1)+MOD($D$6-WEEKDAY(DATE($A$6,1,1),2),7)+(32-9)*7,"")</x:f>
        <x:v>46185</x:v>
      </x:c>
      <x:c r="S32" s="110"/>
      <x:c r="T32" s="111" t="n">
        <x:f>IF(R32="","",IF(S32="",R32,S32))</x:f>
        <x:v>46185</x:v>
      </x:c>
      <x:c r="U32" s="117" t="str">
        <x:f>IF(T32&gt;='Tableau de bord'!$K$5,T32,"")</x:f>
      </x:c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107" t="n">
        <x:f>IF(R33="","",ISOWEEKNUM(R33))</x:f>
        <x:v>25</x:v>
      </x:c>
      <x:c r="Q33" s="109" t="n">
        <x:f>IF(R33="","",R33-WEEKDAY(R33,2)+1)</x:f>
        <x:v>46188</x:v>
      </x:c>
      <x:c r="R33" s="109" t="n">
        <x:f>IF(YEAR(DATE($A$6,1,1)+MOD($D$6-WEEKDAY(DATE($A$6,1,1),2),7)+(33-9)*7)=$A$6,DATE($A$6,1,1)+MOD($D$6-WEEKDAY(DATE($A$6,1,1),2),7)+(33-9)*7,"")</x:f>
        <x:v>46192</x:v>
      </x:c>
      <x:c r="S33" s="110"/>
      <x:c r="T33" s="111" t="n">
        <x:f>IF(R33="","",IF(S33="",R33,S33))</x:f>
        <x:v>46192</x:v>
      </x:c>
      <x:c r="U33" s="117" t="str">
        <x:f>IF(T33&gt;='Tableau de bord'!$K$5,T33,"")</x:f>
      </x:c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107" t="n">
        <x:f>IF(R34="","",ISOWEEKNUM(R34))</x:f>
        <x:v>26</x:v>
      </x:c>
      <x:c r="Q34" s="109" t="n">
        <x:f>IF(R34="","",R34-WEEKDAY(R34,2)+1)</x:f>
        <x:v>46195</x:v>
      </x:c>
      <x:c r="R34" s="109" t="n">
        <x:f>IF(YEAR(DATE($A$6,1,1)+MOD($D$6-WEEKDAY(DATE($A$6,1,1),2),7)+(34-9)*7)=$A$6,DATE($A$6,1,1)+MOD($D$6-WEEKDAY(DATE($A$6,1,1),2),7)+(34-9)*7,"")</x:f>
        <x:v>46199</x:v>
      </x:c>
      <x:c r="S34" s="110"/>
      <x:c r="T34" s="111" t="n">
        <x:f>IF(R34="","",IF(S34="",R34,S34))</x:f>
        <x:v>46199</x:v>
      </x:c>
      <x:c r="U34" s="117" t="str">
        <x:f>IF(T34&gt;='Tableau de bord'!$K$5,T34,"")</x:f>
      </x:c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107" t="n">
        <x:f>IF(R35="","",ISOWEEKNUM(R35))</x:f>
        <x:v>27</x:v>
      </x:c>
      <x:c r="Q35" s="109" t="n">
        <x:f>IF(R35="","",R35-WEEKDAY(R35,2)+1)</x:f>
        <x:v>46202</x:v>
      </x:c>
      <x:c r="R35" s="109" t="n">
        <x:f>IF(YEAR(DATE($A$6,1,1)+MOD($D$6-WEEKDAY(DATE($A$6,1,1),2),7)+(35-9)*7)=$A$6,DATE($A$6,1,1)+MOD($D$6-WEEKDAY(DATE($A$6,1,1),2),7)+(35-9)*7,"")</x:f>
        <x:v>46206</x:v>
      </x:c>
      <x:c r="S35" s="110"/>
      <x:c r="T35" s="111" t="n">
        <x:f>IF(R35="","",IF(S35="",R35,S35))</x:f>
        <x:v>46206</x:v>
      </x:c>
      <x:c r="U35" s="117" t="str">
        <x:f>IF(T35&gt;='Tableau de bord'!$K$5,T35,"")</x:f>
      </x:c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107" t="n">
        <x:f>IF(R36="","",ISOWEEKNUM(R36))</x:f>
        <x:v>28</x:v>
      </x:c>
      <x:c r="Q36" s="109" t="n">
        <x:f>IF(R36="","",R36-WEEKDAY(R36,2)+1)</x:f>
        <x:v>46209</x:v>
      </x:c>
      <x:c r="R36" s="109" t="n">
        <x:f>IF(YEAR(DATE($A$6,1,1)+MOD($D$6-WEEKDAY(DATE($A$6,1,1),2),7)+(36-9)*7)=$A$6,DATE($A$6,1,1)+MOD($D$6-WEEKDAY(DATE($A$6,1,1),2),7)+(36-9)*7,"")</x:f>
        <x:v>46213</x:v>
      </x:c>
      <x:c r="S36" s="110"/>
      <x:c r="T36" s="111" t="n">
        <x:f>IF(R36="","",IF(S36="",R36,S36))</x:f>
        <x:v>46213</x:v>
      </x:c>
      <x:c r="U36" s="117" t="str">
        <x:f>IF(T36&gt;='Tableau de bord'!$K$5,T36,"")</x:f>
      </x:c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107" t="n">
        <x:f>IF(R37="","",ISOWEEKNUM(R37))</x:f>
        <x:v>29</x:v>
      </x:c>
      <x:c r="Q37" s="109" t="n">
        <x:f>IF(R37="","",R37-WEEKDAY(R37,2)+1)</x:f>
        <x:v>46216</x:v>
      </x:c>
      <x:c r="R37" s="109" t="n">
        <x:f>IF(YEAR(DATE($A$6,1,1)+MOD($D$6-WEEKDAY(DATE($A$6,1,1),2),7)+(37-9)*7)=$A$6,DATE($A$6,1,1)+MOD($D$6-WEEKDAY(DATE($A$6,1,1),2),7)+(37-9)*7,"")</x:f>
        <x:v>46220</x:v>
      </x:c>
      <x:c r="S37" s="110"/>
      <x:c r="T37" s="111" t="n">
        <x:f>IF(R37="","",IF(S37="",R37,S37))</x:f>
        <x:v>46220</x:v>
      </x:c>
      <x:c r="U37" s="117" t="str">
        <x:f>IF(T37&gt;='Tableau de bord'!$K$5,T37,"")</x:f>
      </x:c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107" t="n">
        <x:f>IF(R38="","",ISOWEEKNUM(R38))</x:f>
        <x:v>30</x:v>
      </x:c>
      <x:c r="Q38" s="109" t="n">
        <x:f>IF(R38="","",R38-WEEKDAY(R38,2)+1)</x:f>
        <x:v>46223</x:v>
      </x:c>
      <x:c r="R38" s="109" t="n">
        <x:f>IF(YEAR(DATE($A$6,1,1)+MOD($D$6-WEEKDAY(DATE($A$6,1,1),2),7)+(38-9)*7)=$A$6,DATE($A$6,1,1)+MOD($D$6-WEEKDAY(DATE($A$6,1,1),2),7)+(38-9)*7,"")</x:f>
        <x:v>46227</x:v>
      </x:c>
      <x:c r="S38" s="110"/>
      <x:c r="T38" s="111" t="n">
        <x:f>IF(R38="","",IF(S38="",R38,S38))</x:f>
        <x:v>46227</x:v>
      </x:c>
      <x:c r="U38" s="117" t="str">
        <x:f>IF(T38&gt;='Tableau de bord'!$K$5,T38,"")</x:f>
      </x:c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107" t="n">
        <x:f>IF(R39="","",ISOWEEKNUM(R39))</x:f>
        <x:v>31</x:v>
      </x:c>
      <x:c r="Q39" s="109" t="n">
        <x:f>IF(R39="","",R39-WEEKDAY(R39,2)+1)</x:f>
        <x:v>46230</x:v>
      </x:c>
      <x:c r="R39" s="109" t="n">
        <x:f>IF(YEAR(DATE($A$6,1,1)+MOD($D$6-WEEKDAY(DATE($A$6,1,1),2),7)+(39-9)*7)=$A$6,DATE($A$6,1,1)+MOD($D$6-WEEKDAY(DATE($A$6,1,1),2),7)+(39-9)*7,"")</x:f>
        <x:v>46234</x:v>
      </x:c>
      <x:c r="S39" s="110"/>
      <x:c r="T39" s="111" t="n">
        <x:f>IF(R39="","",IF(S39="",R39,S39))</x:f>
        <x:v>46234</x:v>
      </x:c>
      <x:c r="U39" s="117" t="str">
        <x:f>IF(T39&gt;='Tableau de bord'!$K$5,T39,"")</x:f>
      </x:c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107" t="n">
        <x:f>IF(R40="","",ISOWEEKNUM(R40))</x:f>
        <x:v>32</x:v>
      </x:c>
      <x:c r="Q40" s="109" t="n">
        <x:f>IF(R40="","",R40-WEEKDAY(R40,2)+1)</x:f>
        <x:v>46237</x:v>
      </x:c>
      <x:c r="R40" s="109" t="n">
        <x:f>IF(YEAR(DATE($A$6,1,1)+MOD($D$6-WEEKDAY(DATE($A$6,1,1),2),7)+(40-9)*7)=$A$6,DATE($A$6,1,1)+MOD($D$6-WEEKDAY(DATE($A$6,1,1),2),7)+(40-9)*7,"")</x:f>
        <x:v>46241</x:v>
      </x:c>
      <x:c r="S40" s="110"/>
      <x:c r="T40" s="111" t="n">
        <x:f>IF(R40="","",IF(S40="",R40,S40))</x:f>
        <x:v>46241</x:v>
      </x:c>
      <x:c r="U40" s="117" t="str">
        <x:f>IF(T40&gt;='Tableau de bord'!$K$5,T40,"")</x:f>
      </x:c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107" t="n">
        <x:f>IF(R41="","",ISOWEEKNUM(R41))</x:f>
        <x:v>33</x:v>
      </x:c>
      <x:c r="Q41" s="109" t="n">
        <x:f>IF(R41="","",R41-WEEKDAY(R41,2)+1)</x:f>
        <x:v>46244</x:v>
      </x:c>
      <x:c r="R41" s="109" t="n">
        <x:f>IF(YEAR(DATE($A$6,1,1)+MOD($D$6-WEEKDAY(DATE($A$6,1,1),2),7)+(41-9)*7)=$A$6,DATE($A$6,1,1)+MOD($D$6-WEEKDAY(DATE($A$6,1,1),2),7)+(41-9)*7,"")</x:f>
        <x:v>46248</x:v>
      </x:c>
      <x:c r="S41" s="110"/>
      <x:c r="T41" s="111" t="n">
        <x:f>IF(R41="","",IF(S41="",R41,S41))</x:f>
        <x:v>46248</x:v>
      </x:c>
      <x:c r="U41" s="117" t="str">
        <x:f>IF(T41&gt;='Tableau de bord'!$K$5,T41,"")</x:f>
      </x:c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107" t="n">
        <x:f>IF(R42="","",ISOWEEKNUM(R42))</x:f>
        <x:v>34</x:v>
      </x:c>
      <x:c r="Q42" s="109" t="n">
        <x:f>IF(R42="","",R42-WEEKDAY(R42,2)+1)</x:f>
        <x:v>46251</x:v>
      </x:c>
      <x:c r="R42" s="109" t="n">
        <x:f>IF(YEAR(DATE($A$6,1,1)+MOD($D$6-WEEKDAY(DATE($A$6,1,1),2),7)+(42-9)*7)=$A$6,DATE($A$6,1,1)+MOD($D$6-WEEKDAY(DATE($A$6,1,1),2),7)+(42-9)*7,"")</x:f>
        <x:v>46255</x:v>
      </x:c>
      <x:c r="S42" s="110"/>
      <x:c r="T42" s="111" t="n">
        <x:f>IF(R42="","",IF(S42="",R42,S42))</x:f>
        <x:v>46255</x:v>
      </x:c>
      <x:c r="U42" s="117" t="str">
        <x:f>IF(T42&gt;='Tableau de bord'!$K$5,T42,"")</x:f>
      </x:c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107" t="n">
        <x:f>IF(R43="","",ISOWEEKNUM(R43))</x:f>
        <x:v>35</x:v>
      </x:c>
      <x:c r="Q43" s="109" t="n">
        <x:f>IF(R43="","",R43-WEEKDAY(R43,2)+1)</x:f>
        <x:v>46258</x:v>
      </x:c>
      <x:c r="R43" s="109" t="n">
        <x:f>IF(YEAR(DATE($A$6,1,1)+MOD($D$6-WEEKDAY(DATE($A$6,1,1),2),7)+(43-9)*7)=$A$6,DATE($A$6,1,1)+MOD($D$6-WEEKDAY(DATE($A$6,1,1),2),7)+(43-9)*7,"")</x:f>
        <x:v>46262</x:v>
      </x:c>
      <x:c r="S43" s="110"/>
      <x:c r="T43" s="111" t="n">
        <x:f>IF(R43="","",IF(S43="",R43,S43))</x:f>
        <x:v>46262</x:v>
      </x:c>
      <x:c r="U43" s="117" t="str">
        <x:f>IF(T43&gt;='Tableau de bord'!$K$5,T43,"")</x:f>
      </x:c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107" t="n">
        <x:f>IF(R44="","",ISOWEEKNUM(R44))</x:f>
        <x:v>36</x:v>
      </x:c>
      <x:c r="Q44" s="109" t="n">
        <x:f>IF(R44="","",R44-WEEKDAY(R44,2)+1)</x:f>
        <x:v>46265</x:v>
      </x:c>
      <x:c r="R44" s="109" t="n">
        <x:f>IF(YEAR(DATE($A$6,1,1)+MOD($D$6-WEEKDAY(DATE($A$6,1,1),2),7)+(44-9)*7)=$A$6,DATE($A$6,1,1)+MOD($D$6-WEEKDAY(DATE($A$6,1,1),2),7)+(44-9)*7,"")</x:f>
        <x:v>46269</x:v>
      </x:c>
      <x:c r="S44" s="110"/>
      <x:c r="T44" s="111" t="n">
        <x:f>IF(R44="","",IF(S44="",R44,S44))</x:f>
        <x:v>46269</x:v>
      </x:c>
      <x:c r="U44" s="117" t="str">
        <x:f>IF(T44&gt;='Tableau de bord'!$K$5,T44,"")</x:f>
      </x:c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107" t="n">
        <x:f>IF(R45="","",ISOWEEKNUM(R45))</x:f>
        <x:v>37</x:v>
      </x:c>
      <x:c r="Q45" s="109" t="n">
        <x:f>IF(R45="","",R45-WEEKDAY(R45,2)+1)</x:f>
        <x:v>46272</x:v>
      </x:c>
      <x:c r="R45" s="109" t="n">
        <x:f>IF(YEAR(DATE($A$6,1,1)+MOD($D$6-WEEKDAY(DATE($A$6,1,1),2),7)+(45-9)*7)=$A$6,DATE($A$6,1,1)+MOD($D$6-WEEKDAY(DATE($A$6,1,1),2),7)+(45-9)*7,"")</x:f>
        <x:v>46276</x:v>
      </x:c>
      <x:c r="S45" s="110"/>
      <x:c r="T45" s="111" t="n">
        <x:f>IF(R45="","",IF(S45="",R45,S45))</x:f>
        <x:v>46276</x:v>
      </x:c>
      <x:c r="U45" s="117" t="str">
        <x:f>IF(T45&gt;='Tableau de bord'!$K$5,T45,"")</x:f>
      </x:c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107" t="n">
        <x:f>IF(R46="","",ISOWEEKNUM(R46))</x:f>
        <x:v>38</x:v>
      </x:c>
      <x:c r="Q46" s="109" t="n">
        <x:f>IF(R46="","",R46-WEEKDAY(R46,2)+1)</x:f>
        <x:v>46279</x:v>
      </x:c>
      <x:c r="R46" s="109" t="n">
        <x:f>IF(YEAR(DATE($A$6,1,1)+MOD($D$6-WEEKDAY(DATE($A$6,1,1),2),7)+(46-9)*7)=$A$6,DATE($A$6,1,1)+MOD($D$6-WEEKDAY(DATE($A$6,1,1),2),7)+(46-9)*7,"")</x:f>
        <x:v>46283</x:v>
      </x:c>
      <x:c r="S46" s="110"/>
      <x:c r="T46" s="111" t="n">
        <x:f>IF(R46="","",IF(S46="",R46,S46))</x:f>
        <x:v>46283</x:v>
      </x:c>
      <x:c r="U46" s="117" t="n">
        <x:f>IF(T46&gt;='Tableau de bord'!$K$5,T46,"")</x:f>
        <x:v>46283</x:v>
      </x:c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107" t="n">
        <x:f>IF(R47="","",ISOWEEKNUM(R47))</x:f>
        <x:v>39</x:v>
      </x:c>
      <x:c r="Q47" s="109" t="n">
        <x:f>IF(R47="","",R47-WEEKDAY(R47,2)+1)</x:f>
        <x:v>46286</x:v>
      </x:c>
      <x:c r="R47" s="109" t="n">
        <x:f>IF(YEAR(DATE($A$6,1,1)+MOD($D$6-WEEKDAY(DATE($A$6,1,1),2),7)+(47-9)*7)=$A$6,DATE($A$6,1,1)+MOD($D$6-WEEKDAY(DATE($A$6,1,1),2),7)+(47-9)*7,"")</x:f>
        <x:v>46290</x:v>
      </x:c>
      <x:c r="S47" s="110"/>
      <x:c r="T47" s="111" t="n">
        <x:f>IF(R47="","",IF(S47="",R47,S47))</x:f>
        <x:v>46290</x:v>
      </x:c>
      <x:c r="U47" s="117" t="n">
        <x:f>IF(T47&gt;='Tableau de bord'!$K$5,T47,"")</x:f>
        <x:v>46290</x:v>
      </x:c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107" t="n">
        <x:f>IF(R48="","",ISOWEEKNUM(R48))</x:f>
        <x:v>40</x:v>
      </x:c>
      <x:c r="Q48" s="109" t="n">
        <x:f>IF(R48="","",R48-WEEKDAY(R48,2)+1)</x:f>
        <x:v>46293</x:v>
      </x:c>
      <x:c r="R48" s="109" t="n">
        <x:f>IF(YEAR(DATE($A$6,1,1)+MOD($D$6-WEEKDAY(DATE($A$6,1,1),2),7)+(48-9)*7)=$A$6,DATE($A$6,1,1)+MOD($D$6-WEEKDAY(DATE($A$6,1,1),2),7)+(48-9)*7,"")</x:f>
        <x:v>46297</x:v>
      </x:c>
      <x:c r="S48" s="110"/>
      <x:c r="T48" s="111" t="n">
        <x:f>IF(R48="","",IF(S48="",R48,S48))</x:f>
        <x:v>46297</x:v>
      </x:c>
      <x:c r="U48" s="117" t="n">
        <x:f>IF(T48&gt;='Tableau de bord'!$K$5,T48,"")</x:f>
        <x:v>46297</x:v>
      </x:c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107" t="n">
        <x:f>IF(R49="","",ISOWEEKNUM(R49))</x:f>
        <x:v>41</x:v>
      </x:c>
      <x:c r="Q49" s="109" t="n">
        <x:f>IF(R49="","",R49-WEEKDAY(R49,2)+1)</x:f>
        <x:v>46300</x:v>
      </x:c>
      <x:c r="R49" s="109" t="n">
        <x:f>IF(YEAR(DATE($A$6,1,1)+MOD($D$6-WEEKDAY(DATE($A$6,1,1),2),7)+(49-9)*7)=$A$6,DATE($A$6,1,1)+MOD($D$6-WEEKDAY(DATE($A$6,1,1),2),7)+(49-9)*7,"")</x:f>
        <x:v>46304</x:v>
      </x:c>
      <x:c r="S49" s="110"/>
      <x:c r="T49" s="111" t="n">
        <x:f>IF(R49="","",IF(S49="",R49,S49))</x:f>
        <x:v>46304</x:v>
      </x:c>
      <x:c r="U49" s="117" t="n">
        <x:f>IF(T49&gt;='Tableau de bord'!$K$5,T49,"")</x:f>
        <x:v>46304</x:v>
      </x:c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107" t="n">
        <x:f>IF(R50="","",ISOWEEKNUM(R50))</x:f>
        <x:v>42</x:v>
      </x:c>
      <x:c r="Q50" s="109" t="n">
        <x:f>IF(R50="","",R50-WEEKDAY(R50,2)+1)</x:f>
        <x:v>46307</x:v>
      </x:c>
      <x:c r="R50" s="109" t="n">
        <x:f>IF(YEAR(DATE($A$6,1,1)+MOD($D$6-WEEKDAY(DATE($A$6,1,1),2),7)+(50-9)*7)=$A$6,DATE($A$6,1,1)+MOD($D$6-WEEKDAY(DATE($A$6,1,1),2),7)+(50-9)*7,"")</x:f>
        <x:v>46311</x:v>
      </x:c>
      <x:c r="S50" s="110"/>
      <x:c r="T50" s="111" t="n">
        <x:f>IF(R50="","",IF(S50="",R50,S50))</x:f>
        <x:v>46311</x:v>
      </x:c>
      <x:c r="U50" s="117" t="n">
        <x:f>IF(T50&gt;='Tableau de bord'!$K$5,T50,"")</x:f>
        <x:v>46311</x:v>
      </x:c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107" t="n">
        <x:f>IF(R51="","",ISOWEEKNUM(R51))</x:f>
        <x:v>43</x:v>
      </x:c>
      <x:c r="Q51" s="109" t="n">
        <x:f>IF(R51="","",R51-WEEKDAY(R51,2)+1)</x:f>
        <x:v>46314</x:v>
      </x:c>
      <x:c r="R51" s="109" t="n">
        <x:f>IF(YEAR(DATE($A$6,1,1)+MOD($D$6-WEEKDAY(DATE($A$6,1,1),2),7)+(51-9)*7)=$A$6,DATE($A$6,1,1)+MOD($D$6-WEEKDAY(DATE($A$6,1,1),2),7)+(51-9)*7,"")</x:f>
        <x:v>46318</x:v>
      </x:c>
      <x:c r="S51" s="110"/>
      <x:c r="T51" s="111" t="n">
        <x:f>IF(R51="","",IF(S51="",R51,S51))</x:f>
        <x:v>46318</x:v>
      </x:c>
      <x:c r="U51" s="117" t="n">
        <x:f>IF(T51&gt;='Tableau de bord'!$K$5,T51,"")</x:f>
        <x:v>46318</x:v>
      </x:c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107" t="n">
        <x:f>IF(R52="","",ISOWEEKNUM(R52))</x:f>
        <x:v>44</x:v>
      </x:c>
      <x:c r="Q52" s="109" t="n">
        <x:f>IF(R52="","",R52-WEEKDAY(R52,2)+1)</x:f>
        <x:v>46321</x:v>
      </x:c>
      <x:c r="R52" s="109" t="n">
        <x:f>IF(YEAR(DATE($A$6,1,1)+MOD($D$6-WEEKDAY(DATE($A$6,1,1),2),7)+(52-9)*7)=$A$6,DATE($A$6,1,1)+MOD($D$6-WEEKDAY(DATE($A$6,1,1),2),7)+(52-9)*7,"")</x:f>
        <x:v>46325</x:v>
      </x:c>
      <x:c r="S52" s="110"/>
      <x:c r="T52" s="111" t="n">
        <x:f>IF(R52="","",IF(S52="",R52,S52))</x:f>
        <x:v>46325</x:v>
      </x:c>
      <x:c r="U52" s="117" t="n">
        <x:f>IF(T52&gt;='Tableau de bord'!$K$5,T52,"")</x:f>
        <x:v>46325</x:v>
      </x:c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107" t="n">
        <x:f>IF(R53="","",ISOWEEKNUM(R53))</x:f>
        <x:v>45</x:v>
      </x:c>
      <x:c r="Q53" s="109" t="n">
        <x:f>IF(R53="","",R53-WEEKDAY(R53,2)+1)</x:f>
        <x:v>46328</x:v>
      </x:c>
      <x:c r="R53" s="109" t="n">
        <x:f>IF(YEAR(DATE($A$6,1,1)+MOD($D$6-WEEKDAY(DATE($A$6,1,1),2),7)+(53-9)*7)=$A$6,DATE($A$6,1,1)+MOD($D$6-WEEKDAY(DATE($A$6,1,1),2),7)+(53-9)*7,"")</x:f>
        <x:v>46332</x:v>
      </x:c>
      <x:c r="S53" s="110"/>
      <x:c r="T53" s="111" t="n">
        <x:f>IF(R53="","",IF(S53="",R53,S53))</x:f>
        <x:v>46332</x:v>
      </x:c>
      <x:c r="U53" s="117" t="n">
        <x:f>IF(T53&gt;='Tableau de bord'!$K$5,T53,"")</x:f>
        <x:v>46332</x:v>
      </x:c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107" t="n">
        <x:f>IF(R54="","",ISOWEEKNUM(R54))</x:f>
        <x:v>46</x:v>
      </x:c>
      <x:c r="Q54" s="109" t="n">
        <x:f>IF(R54="","",R54-WEEKDAY(R54,2)+1)</x:f>
        <x:v>46335</x:v>
      </x:c>
      <x:c r="R54" s="109" t="n">
        <x:f>IF(YEAR(DATE($A$6,1,1)+MOD($D$6-WEEKDAY(DATE($A$6,1,1),2),7)+(54-9)*7)=$A$6,DATE($A$6,1,1)+MOD($D$6-WEEKDAY(DATE($A$6,1,1),2),7)+(54-9)*7,"")</x:f>
        <x:v>46339</x:v>
      </x:c>
      <x:c r="S54" s="110"/>
      <x:c r="T54" s="111" t="n">
        <x:f>IF(R54="","",IF(S54="",R54,S54))</x:f>
        <x:v>46339</x:v>
      </x:c>
      <x:c r="U54" s="117" t="n">
        <x:f>IF(T54&gt;='Tableau de bord'!$K$5,T54,"")</x:f>
        <x:v>46339</x:v>
      </x:c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107" t="n">
        <x:f>IF(R55="","",ISOWEEKNUM(R55))</x:f>
        <x:v>47</x:v>
      </x:c>
      <x:c r="Q55" s="109" t="n">
        <x:f>IF(R55="","",R55-WEEKDAY(R55,2)+1)</x:f>
        <x:v>46342</x:v>
      </x:c>
      <x:c r="R55" s="109" t="n">
        <x:f>IF(YEAR(DATE($A$6,1,1)+MOD($D$6-WEEKDAY(DATE($A$6,1,1),2),7)+(55-9)*7)=$A$6,DATE($A$6,1,1)+MOD($D$6-WEEKDAY(DATE($A$6,1,1),2),7)+(55-9)*7,"")</x:f>
        <x:v>46346</x:v>
      </x:c>
      <x:c r="S55" s="110"/>
      <x:c r="T55" s="111" t="n">
        <x:f>IF(R55="","",IF(S55="",R55,S55))</x:f>
        <x:v>46346</x:v>
      </x:c>
      <x:c r="U55" s="117" t="n">
        <x:f>IF(T55&gt;='Tableau de bord'!$K$5,T55,"")</x:f>
        <x:v>46346</x:v>
      </x:c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107" t="n">
        <x:f>IF(R56="","",ISOWEEKNUM(R56))</x:f>
        <x:v>48</x:v>
      </x:c>
      <x:c r="Q56" s="109" t="n">
        <x:f>IF(R56="","",R56-WEEKDAY(R56,2)+1)</x:f>
        <x:v>46349</x:v>
      </x:c>
      <x:c r="R56" s="109" t="n">
        <x:f>IF(YEAR(DATE($A$6,1,1)+MOD($D$6-WEEKDAY(DATE($A$6,1,1),2),7)+(56-9)*7)=$A$6,DATE($A$6,1,1)+MOD($D$6-WEEKDAY(DATE($A$6,1,1),2),7)+(56-9)*7,"")</x:f>
        <x:v>46353</x:v>
      </x:c>
      <x:c r="S56" s="110"/>
      <x:c r="T56" s="111" t="n">
        <x:f>IF(R56="","",IF(S56="",R56,S56))</x:f>
        <x:v>46353</x:v>
      </x:c>
      <x:c r="U56" s="117" t="n">
        <x:f>IF(T56&gt;='Tableau de bord'!$K$5,T56,"")</x:f>
        <x:v>46353</x:v>
      </x:c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107" t="n">
        <x:f>IF(R57="","",ISOWEEKNUM(R57))</x:f>
        <x:v>49</x:v>
      </x:c>
      <x:c r="Q57" s="109" t="n">
        <x:f>IF(R57="","",R57-WEEKDAY(R57,2)+1)</x:f>
        <x:v>46356</x:v>
      </x:c>
      <x:c r="R57" s="109" t="n">
        <x:f>IF(YEAR(DATE($A$6,1,1)+MOD($D$6-WEEKDAY(DATE($A$6,1,1),2),7)+(57-9)*7)=$A$6,DATE($A$6,1,1)+MOD($D$6-WEEKDAY(DATE($A$6,1,1),2),7)+(57-9)*7,"")</x:f>
        <x:v>46360</x:v>
      </x:c>
      <x:c r="S57" s="110"/>
      <x:c r="T57" s="111" t="n">
        <x:f>IF(R57="","",IF(S57="",R57,S57))</x:f>
        <x:v>46360</x:v>
      </x:c>
      <x:c r="U57" s="117" t="n">
        <x:f>IF(T57&gt;='Tableau de bord'!$K$5,T57,"")</x:f>
        <x:v>46360</x:v>
      </x:c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107" t="n">
        <x:f>IF(R58="","",ISOWEEKNUM(R58))</x:f>
        <x:v>50</x:v>
      </x:c>
      <x:c r="Q58" s="109" t="n">
        <x:f>IF(R58="","",R58-WEEKDAY(R58,2)+1)</x:f>
        <x:v>46363</x:v>
      </x:c>
      <x:c r="R58" s="109" t="n">
        <x:f>IF(YEAR(DATE($A$6,1,1)+MOD($D$6-WEEKDAY(DATE($A$6,1,1),2),7)+(58-9)*7)=$A$6,DATE($A$6,1,1)+MOD($D$6-WEEKDAY(DATE($A$6,1,1),2),7)+(58-9)*7,"")</x:f>
        <x:v>46367</x:v>
      </x:c>
      <x:c r="S58" s="110"/>
      <x:c r="T58" s="111" t="n">
        <x:f>IF(R58="","",IF(S58="",R58,S58))</x:f>
        <x:v>46367</x:v>
      </x:c>
      <x:c r="U58" s="117" t="n">
        <x:f>IF(T58&gt;='Tableau de bord'!$K$5,T58,"")</x:f>
        <x:v>46367</x:v>
      </x:c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107" t="n">
        <x:f>IF(R59="","",ISOWEEKNUM(R59))</x:f>
        <x:v>51</x:v>
      </x:c>
      <x:c r="Q59" s="109" t="n">
        <x:f>IF(R59="","",R59-WEEKDAY(R59,2)+1)</x:f>
        <x:v>46370</x:v>
      </x:c>
      <x:c r="R59" s="109" t="n">
        <x:f>IF(YEAR(DATE($A$6,1,1)+MOD($D$6-WEEKDAY(DATE($A$6,1,1),2),7)+(59-9)*7)=$A$6,DATE($A$6,1,1)+MOD($D$6-WEEKDAY(DATE($A$6,1,1),2),7)+(59-9)*7,"")</x:f>
        <x:v>46374</x:v>
      </x:c>
      <x:c r="S59" s="110"/>
      <x:c r="T59" s="111" t="n">
        <x:f>IF(R59="","",IF(S59="",R59,S59))</x:f>
        <x:v>46374</x:v>
      </x:c>
      <x:c r="U59" s="117" t="n">
        <x:f>IF(T59&gt;='Tableau de bord'!$K$5,T59,"")</x:f>
        <x:v>46374</x:v>
      </x:c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107" t="n">
        <x:f>IF(R60="","",ISOWEEKNUM(R60))</x:f>
        <x:v>52</x:v>
      </x:c>
      <x:c r="Q60" s="109" t="n">
        <x:f>IF(R60="","",R60-WEEKDAY(R60,2)+1)</x:f>
        <x:v>46377</x:v>
      </x:c>
      <x:c r="R60" s="109" t="n">
        <x:f>IF(YEAR(DATE($A$6,1,1)+MOD($D$6-WEEKDAY(DATE($A$6,1,1),2),7)+(60-9)*7)=$A$6,DATE($A$6,1,1)+MOD($D$6-WEEKDAY(DATE($A$6,1,1),2),7)+(60-9)*7,"")</x:f>
        <x:v>46381</x:v>
      </x:c>
      <x:c r="S60" s="110"/>
      <x:c r="T60" s="111" t="n">
        <x:f>IF(R60="","",IF(S60="",R60,S60))</x:f>
        <x:v>46381</x:v>
      </x:c>
      <x:c r="U60" s="117" t="n">
        <x:f>IF(T60&gt;='Tableau de bord'!$K$5,T60,"")</x:f>
        <x:v>46381</x:v>
      </x:c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112" t="str">
        <x:f>IF(R61="","",ISOWEEKNUM(R61))</x:f>
      </x:c>
      <x:c r="Q61" s="114" t="str">
        <x:f>IF(R61="","",R61-WEEKDAY(R61,2)+1)</x:f>
      </x:c>
      <x:c r="R61" s="114" t="str">
        <x:f>IF(YEAR(DATE($A$6,1,1)+MOD($D$6-WEEKDAY(DATE($A$6,1,1),2),7)+(61-9)*7)=$A$6,DATE($A$6,1,1)+MOD($D$6-WEEKDAY(DATE($A$6,1,1),2),7)+(61-9)*7,"")</x:f>
      </x:c>
      <x:c r="S61" s="115"/>
      <x:c r="T61" s="116" t="str">
        <x:f>IF(R61="","",IF(S61="",R61,S61))</x:f>
      </x:c>
      <x:c r="U61" s="117" t="str">
        <x:f>IF(T61&gt;='Tableau de bord'!$K$5,T61,"")</x:f>
      </x:c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</x:sheetData>
  <x:dataValidations count="1">
    <x:dataValidation operator="between" sqref="D6">
      <x:formula1>1</x:formula1>
      <x:formula2>7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8849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32" hidden="0" customWidth="1"/>
    <x:col min="5" max="5" width="25" hidden="0" customWidth="1"/>
    <x:col min="6" max="6" width="20" hidden="0" customWidth="1"/>
    <x:col min="7" max="7" width="20" hidden="0" customWidth="1"/>
    <x:col min="8" max="8" width="18" hidden="0" customWidth="1"/>
    <x:col min="9" max="9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Connexions aux tableaux sources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Renseignez les fichiers utilisés par l’officine, puis créez les requêtes Power Query indiquées dans le mode d’emploi.</x:v>
      </x:c>
      <x:c r="B4" s="5"/>
      <x:c r="C4" s="5"/>
      <x:c r="D4" s="5"/>
      <x:c r="E4" s="5"/>
      <x:c r="F4" s="5"/>
      <x:c r="G4" s="5"/>
      <x:c r="H4" s="5"/>
      <x:c r="I4" s="5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04" t="str">
        <x:v>Source</x:v>
      </x:c>
      <x:c r="B6" s="105" t="str">
        <x:v>Onglet cible</x:v>
      </x:c>
      <x:c r="C6" s="105" t="str">
        <x:v>Nom de table attendu</x:v>
      </x:c>
      <x:c r="D6" s="105" t="str">
        <x:v>Fichier / emplacement</x:v>
      </x:c>
      <x:c r="E6" s="105" t="str">
        <x:v>Méthode</x:v>
      </x:c>
      <x:c r="F6" s="105" t="str">
        <x:v>Dernière actualisation</x:v>
      </x:c>
      <x:c r="G6" s="105" t="str">
        <x:v>Fréquence cible (jours)</x:v>
      </x:c>
      <x:c r="H6" s="105" t="str">
        <x:v>État</x:v>
      </x:c>
      <x:c r="I6" s="106" t="str">
        <x:v>Champs indispensables</x:v>
      </x:c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07" t="str">
        <x:v>Opérations commerciales</x:v>
      </x:c>
      <x:c r="B7" s="108" t="str">
        <x:v>Import COOP</x:v>
      </x:c>
      <x:c r="C7" s="108" t="str">
        <x:v>tblImportCOOP</x:v>
      </x:c>
      <x:c r="D7" s="120" t="str">
        <x:v>À sélectionner</x:v>
      </x:c>
      <x:c r="E7" s="120" t="str">
        <x:v>Power Query</x:v>
      </x:c>
      <x:c r="F7" s="121" t="n">
        <x:v>46280</x:v>
      </x:c>
      <x:c r="G7" s="120" t="n">
        <x:v>1</x:v>
      </x:c>
      <x:c r="H7" s="108" t="str">
        <x:f>IF(F7="","Non configurée",IF('Tableau de bord'!$K$5-F7&gt;G7,"À actualiser","À jour"))</x:f>
        <x:v>À jour</x:v>
      </x:c>
      <x:c r="I7" s="122" t="str">
        <x:v>ID, statut, date limite, relance, montant attendu/reçu</x:v>
      </x:c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07" t="str">
        <x:v>Réclamations</x:v>
      </x:c>
      <x:c r="B8" s="108" t="str">
        <x:v>Import Réclamations</x:v>
      </x:c>
      <x:c r="C8" s="108" t="str">
        <x:v>tblImportReclamations</x:v>
      </x:c>
      <x:c r="D8" s="120" t="str">
        <x:v>À sélectionner</x:v>
      </x:c>
      <x:c r="E8" s="120" t="str">
        <x:v>Power Query</x:v>
      </x:c>
      <x:c r="F8" s="121" t="n">
        <x:v>46280</x:v>
      </x:c>
      <x:c r="G8" s="120" t="n">
        <x:v>1</x:v>
      </x:c>
      <x:c r="H8" s="108" t="str">
        <x:f>IF(F8="","Non configurée",IF('Tableau de bord'!$K$5-F8&gt;G8,"À actualiser","À jour"))</x:f>
        <x:v>À jour</x:v>
      </x:c>
      <x:c r="I8" s="122" t="str">
        <x:v>ID, statut, ouverture, prochaine relance, montant</x:v>
      </x:c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107" t="str">
        <x:v>Factures et LCR</x:v>
      </x:c>
      <x:c r="B9" s="108" t="str">
        <x:v>Import Factures LCR</x:v>
      </x:c>
      <x:c r="C9" s="108" t="str">
        <x:v>tblImportFinance</x:v>
      </x:c>
      <x:c r="D9" s="120" t="str">
        <x:v>À sélectionner</x:v>
      </x:c>
      <x:c r="E9" s="120" t="str">
        <x:v>Power Query</x:v>
      </x:c>
      <x:c r="F9" s="121" t="n">
        <x:v>46280</x:v>
      </x:c>
      <x:c r="G9" s="120" t="n">
        <x:v>1</x:v>
      </x:c>
      <x:c r="H9" s="108" t="str">
        <x:f>IF(F9="","Non configurée",IF('Tableau de bord'!$K$5-F9&gt;G9,"À actualiser","À jour"))</x:f>
        <x:v>À jour</x:v>
      </x:c>
      <x:c r="I9" s="122" t="str">
        <x:v>ID, date échéance, montant, statut, écart</x:v>
      </x:c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107" t="str">
        <x:v>E-mails</x:v>
      </x:c>
      <x:c r="B10" s="108" t="str">
        <x:v>Import E-mails</x:v>
      </x:c>
      <x:c r="C10" s="108" t="str">
        <x:v>tblImportMails</x:v>
      </x:c>
      <x:c r="D10" s="120" t="str">
        <x:v>À sélectionner</x:v>
      </x:c>
      <x:c r="E10" s="120" t="str">
        <x:v>Power Automate / saisie</x:v>
      </x:c>
      <x:c r="F10" s="121" t="n">
        <x:v>46280</x:v>
      </x:c>
      <x:c r="G10" s="120" t="n">
        <x:v>1</x:v>
      </x:c>
      <x:c r="H10" s="108" t="str">
        <x:f>IF(F10="","Non configurée",IF('Tableau de bord'!$K$5-F10&gt;G10,"À actualiser","À jour"))</x:f>
        <x:v>À jour</x:v>
      </x:c>
      <x:c r="I10" s="122" t="str">
        <x:v>ID, date, statut, priorité, échéance</x:v>
      </x:c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107" t="str">
        <x:v>Bookings / Outlook</x:v>
      </x:c>
      <x:c r="B11" s="108" t="str">
        <x:v>Import Rendez-vous</x:v>
      </x:c>
      <x:c r="C11" s="108" t="str">
        <x:v>tblImportRDV</x:v>
      </x:c>
      <x:c r="D11" s="120" t="str">
        <x:v>Calendrier Microsoft 365</x:v>
      </x:c>
      <x:c r="E11" s="120" t="str">
        <x:v>Power Automate</x:v>
      </x:c>
      <x:c r="F11" s="121" t="n">
        <x:v>46280</x:v>
      </x:c>
      <x:c r="G11" s="120" t="n">
        <x:v>1</x:v>
      </x:c>
      <x:c r="H11" s="108" t="str">
        <x:f>IF(F11="","Non configurée",IF('Tableau de bord'!$K$5-F11&gt;G11,"À actualiser","À jour"))</x:f>
        <x:v>À jour</x:v>
      </x:c>
      <x:c r="I11" s="122" t="str">
        <x:v>ID événement, type, objet, début, statut, catégorie</x:v>
      </x:c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107" t="str">
        <x:v>RH</x:v>
      </x:c>
      <x:c r="B12" s="108" t="str">
        <x:v>Import RH</x:v>
      </x:c>
      <x:c r="C12" s="108" t="str">
        <x:v>tblImportRH</x:v>
      </x:c>
      <x:c r="D12" s="120" t="str">
        <x:v>À sélectionner</x:v>
      </x:c>
      <x:c r="E12" s="120" t="str">
        <x:v>Power Query</x:v>
      </x:c>
      <x:c r="F12" s="121" t="n">
        <x:v>46280</x:v>
      </x:c>
      <x:c r="G12" s="120" t="n">
        <x:v>3</x:v>
      </x:c>
      <x:c r="H12" s="108" t="str">
        <x:f>IF(F12="","Non configurée",IF('Tableau de bord'!$K$5-F12&gt;G12,"À actualiser","À jour"))</x:f>
        <x:v>À jour</x:v>
      </x:c>
      <x:c r="I12" s="122" t="str">
        <x:v>ID, type, date limite, statut</x:v>
      </x:c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112" t="str">
        <x:v>Calendrier récurrent</x:v>
      </x:c>
      <x:c r="B13" s="113" t="str">
        <x:v>Calendrier annuel</x:v>
      </x:c>
      <x:c r="C13" s="113" t="str">
        <x:v>Paramètres internes</x:v>
      </x:c>
      <x:c r="D13" s="123" t="str">
        <x:v>Dans ce classeur</x:v>
      </x:c>
      <x:c r="E13" s="123" t="str">
        <x:v>Automatique</x:v>
      </x:c>
      <x:c r="F13" s="124" t="n">
        <x:v>46280</x:v>
      </x:c>
      <x:c r="G13" s="123" t="n">
        <x:v>30</x:v>
      </x:c>
      <x:c r="H13" s="113" t="str">
        <x:f>IF(F13="","Non configurée",IF('Tableau de bord'!$K$5-F13&gt;G13,"À actualiser","À jour"))</x:f>
        <x:v>À jour</x:v>
      </x:c>
      <x:c r="I13" s="125" t="str">
        <x:v>Jours mensuels, jour hebdomadaire et dates exceptionnelles</x:v>
      </x:c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</x:sheetData>
  <x:conditionalFormatting sqref="H7:H13">
    <x:cfRule type="containsText" dxfId="0" priority="1" operator="containsText" text="À actualiser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6B5C1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30" hidden="0" customWidth="1"/>
    <x:col min="4" max="4" width="16" hidden="0" customWidth="1"/>
    <x:col min="5" max="5" width="18" hidden="0" customWidth="1"/>
    <x:col min="6" max="6" width="17" hidden="0" customWidth="1"/>
    <x:col min="7" max="7" width="18" hidden="0" customWidth="1"/>
    <x:col min="8" max="8" width="18" hidden="0" customWidth="1"/>
    <x:col min="9" max="9" width="17" hidden="0" customWidth="1"/>
    <x:col min="10" max="10" width="18" hidden="0" customWidth="1"/>
    <x:col min="11" max="11" width="32" hidden="0" customWidth="1"/>
    <x:col min="12" max="12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Import des opérations commerciales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Zone alimentée par le tableau COOP. Les lignes bleues sont des exemples.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9" t="str">
        <x:v>ID</x:v>
      </x:c>
      <x:c r="B6" s="20" t="str">
        <x:v>Laboratoire / groupement</x:v>
      </x:c>
      <x:c r="C6" s="20" t="str">
        <x:v>Opération</x:v>
      </x:c>
      <x:c r="D6" s="20" t="str">
        <x:v>Date limite</x:v>
      </x:c>
      <x:c r="E6" s="20" t="str">
        <x:v>Statut</x:v>
      </x:c>
      <x:c r="F6" s="20" t="str">
        <x:v>Prochaine relance</x:v>
      </x:c>
      <x:c r="G6" s="20" t="str">
        <x:v>Montant attendu</x:v>
      </x:c>
      <x:c r="H6" s="20" t="str">
        <x:v>Montant reçu</x:v>
      </x:c>
      <x:c r="I6" s="20" t="str">
        <x:v>Date paiement</x:v>
      </x:c>
      <x:c r="J6" s="20" t="str">
        <x:v>Dossier complet</x:v>
      </x:c>
      <x:c r="K6" s="20" t="str">
        <x:v>Prochaine action</x:v>
      </x:c>
      <x:c r="L6" s="21" t="str">
        <x:v>Dernière mise à jour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26" t="str">
        <x:v>OP-001</x:v>
      </x:c>
      <x:c r="B7" s="126" t="str">
        <x:v>Laboratoire Alpha</x:v>
      </x:c>
      <x:c r="C7" s="126" t="str">
        <x:v>Challenge rentrée</x:v>
      </x:c>
      <x:c r="D7" s="127" t="n">
        <x:v>46280</x:v>
      </x:c>
      <x:c r="E7" s="127" t="str">
        <x:v>À déclarer</x:v>
      </x:c>
      <x:c r="F7" s="127" t="n">
        <x:v>46280</x:v>
      </x:c>
      <x:c r="G7" s="129" t="n">
        <x:v>450</x:v>
      </x:c>
      <x:c r="H7" s="129" t="n">
        <x:v>0</x:v>
      </x:c>
      <x:c r="I7" s="129"/>
      <x:c r="J7" s="126" t="str">
        <x:v>Oui</x:v>
      </x:c>
      <x:c r="K7" s="126" t="str">
        <x:v>Déclarer sur le portail</x:v>
      </x:c>
      <x:c r="L7" s="132" t="n">
        <x:v>46279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26" t="str">
        <x:v>OP-002</x:v>
      </x:c>
      <x:c r="B8" s="126" t="str">
        <x:v>Laboratoire Gamma</x:v>
      </x:c>
      <x:c r="C8" s="126" t="str">
        <x:v>Mise en avant gamme</x:v>
      </x:c>
      <x:c r="D8" s="127" t="n">
        <x:v>46285</x:v>
      </x:c>
      <x:c r="E8" s="127" t="str">
        <x:v>Déclarée</x:v>
      </x:c>
      <x:c r="F8" s="127" t="n">
        <x:v>46283</x:v>
      </x:c>
      <x:c r="G8" s="129" t="n">
        <x:v>300</x:v>
      </x:c>
      <x:c r="H8" s="129" t="n">
        <x:v>0</x:v>
      </x:c>
      <x:c r="I8" s="129"/>
      <x:c r="J8" s="126" t="str">
        <x:v>Non</x:v>
      </x:c>
      <x:c r="K8" s="126" t="str">
        <x:v>Ajouter les photos</x:v>
      </x:c>
      <x:c r="L8" s="132" t="n">
        <x:v>46279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126" t="str">
        <x:v>OP-003</x:v>
      </x:c>
      <x:c r="B9" s="126" t="str">
        <x:v>Groupement Delta</x:v>
      </x:c>
      <x:c r="C9" s="126" t="str">
        <x:v>Prime trimestrielle</x:v>
      </x:c>
      <x:c r="D9" s="127" t="n">
        <x:v>46295</x:v>
      </x:c>
      <x:c r="E9" s="127" t="str">
        <x:v>Payée</x:v>
      </x:c>
      <x:c r="F9" s="127" t="n">
        <x:v>46305</x:v>
      </x:c>
      <x:c r="G9" s="129" t="n">
        <x:v>600</x:v>
      </x:c>
      <x:c r="H9" s="129" t="n">
        <x:v>600</x:v>
      </x:c>
      <x:c r="I9" s="129" t="n">
        <x:v>46279</x:v>
      </x:c>
      <x:c r="J9" s="126" t="str">
        <x:v>Oui</x:v>
      </x:c>
      <x:c r="K9" s="126" t="str">
        <x:v>Archiver</x:v>
      </x:c>
      <x:c r="L9" s="132" t="n">
        <x:v>46279</x:v>
      </x:c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2"/>
      <x:c r="B10" s="2"/>
      <x:c r="C10" s="2"/>
      <x:c r="D10" s="8"/>
      <x:c r="E10" s="8"/>
      <x:c r="F10" s="8"/>
      <x:c r="G10" s="130"/>
      <x:c r="H10" s="130"/>
      <x:c r="I10" s="130"/>
      <x:c r="J10" s="2"/>
      <x:c r="K10" s="2"/>
      <x:c r="L10" s="118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2"/>
      <x:c r="B11" s="2"/>
      <x:c r="C11" s="2"/>
      <x:c r="D11" s="8"/>
      <x:c r="E11" s="8"/>
      <x:c r="F11" s="8"/>
      <x:c r="G11" s="130"/>
      <x:c r="H11" s="130"/>
      <x:c r="I11" s="130"/>
      <x:c r="J11" s="2"/>
      <x:c r="K11" s="2"/>
      <x:c r="L11" s="118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2"/>
      <x:c r="B12" s="2"/>
      <x:c r="C12" s="2"/>
      <x:c r="D12" s="8"/>
      <x:c r="E12" s="8"/>
      <x:c r="F12" s="8"/>
      <x:c r="G12" s="130"/>
      <x:c r="H12" s="130"/>
      <x:c r="I12" s="130"/>
      <x:c r="J12" s="2"/>
      <x:c r="K12" s="2"/>
      <x:c r="L12" s="118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2"/>
      <x:c r="B13" s="2"/>
      <x:c r="C13" s="2"/>
      <x:c r="D13" s="8"/>
      <x:c r="E13" s="8"/>
      <x:c r="F13" s="8"/>
      <x:c r="G13" s="130"/>
      <x:c r="H13" s="130"/>
      <x:c r="I13" s="130"/>
      <x:c r="J13" s="2"/>
      <x:c r="K13" s="2"/>
      <x:c r="L13" s="118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2"/>
      <x:c r="D14" s="8"/>
      <x:c r="E14" s="8"/>
      <x:c r="F14" s="8"/>
      <x:c r="G14" s="130"/>
      <x:c r="H14" s="130"/>
      <x:c r="I14" s="130"/>
      <x:c r="J14" s="2"/>
      <x:c r="K14" s="2"/>
      <x:c r="L14" s="118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2"/>
      <x:c r="D15" s="8"/>
      <x:c r="E15" s="8"/>
      <x:c r="F15" s="8"/>
      <x:c r="G15" s="130"/>
      <x:c r="H15" s="130"/>
      <x:c r="I15" s="130"/>
      <x:c r="J15" s="2"/>
      <x:c r="K15" s="2"/>
      <x:c r="L15" s="118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2"/>
      <x:c r="D16" s="8"/>
      <x:c r="E16" s="8"/>
      <x:c r="F16" s="8"/>
      <x:c r="G16" s="130"/>
      <x:c r="H16" s="130"/>
      <x:c r="I16" s="130"/>
      <x:c r="J16" s="2"/>
      <x:c r="K16" s="2"/>
      <x:c r="L16" s="118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2"/>
      <x:c r="D17" s="8"/>
      <x:c r="E17" s="8"/>
      <x:c r="F17" s="8"/>
      <x:c r="G17" s="130"/>
      <x:c r="H17" s="130"/>
      <x:c r="I17" s="130"/>
      <x:c r="J17" s="2"/>
      <x:c r="K17" s="2"/>
      <x:c r="L17" s="118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2"/>
      <x:c r="D18" s="8"/>
      <x:c r="E18" s="8"/>
      <x:c r="F18" s="8"/>
      <x:c r="G18" s="130"/>
      <x:c r="H18" s="130"/>
      <x:c r="I18" s="130"/>
      <x:c r="J18" s="2"/>
      <x:c r="K18" s="2"/>
      <x:c r="L18" s="118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2"/>
      <x:c r="D19" s="8"/>
      <x:c r="E19" s="8"/>
      <x:c r="F19" s="8"/>
      <x:c r="G19" s="130"/>
      <x:c r="H19" s="130"/>
      <x:c r="I19" s="130"/>
      <x:c r="J19" s="2"/>
      <x:c r="K19" s="2"/>
      <x:c r="L19" s="118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2"/>
      <x:c r="D20" s="8"/>
      <x:c r="E20" s="8"/>
      <x:c r="F20" s="8"/>
      <x:c r="G20" s="130"/>
      <x:c r="H20" s="130"/>
      <x:c r="I20" s="130"/>
      <x:c r="J20" s="2"/>
      <x:c r="K20" s="2"/>
      <x:c r="L20" s="118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2"/>
      <x:c r="D21" s="8"/>
      <x:c r="E21" s="8"/>
      <x:c r="F21" s="8"/>
      <x:c r="G21" s="130"/>
      <x:c r="H21" s="130"/>
      <x:c r="I21" s="130"/>
      <x:c r="J21" s="2"/>
      <x:c r="K21" s="2"/>
      <x:c r="L21" s="118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2"/>
      <x:c r="D22" s="8"/>
      <x:c r="E22" s="8"/>
      <x:c r="F22" s="8"/>
      <x:c r="G22" s="130"/>
      <x:c r="H22" s="130"/>
      <x:c r="I22" s="130"/>
      <x:c r="J22" s="2"/>
      <x:c r="K22" s="2"/>
      <x:c r="L22" s="118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2"/>
      <x:c r="D23" s="8"/>
      <x:c r="E23" s="8"/>
      <x:c r="F23" s="8"/>
      <x:c r="G23" s="130"/>
      <x:c r="H23" s="130"/>
      <x:c r="I23" s="130"/>
      <x:c r="J23" s="2"/>
      <x:c r="K23" s="2"/>
      <x:c r="L23" s="118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2"/>
      <x:c r="D24" s="8"/>
      <x:c r="E24" s="8"/>
      <x:c r="F24" s="8"/>
      <x:c r="G24" s="130"/>
      <x:c r="H24" s="130"/>
      <x:c r="I24" s="130"/>
      <x:c r="J24" s="2"/>
      <x:c r="K24" s="2"/>
      <x:c r="L24" s="118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2"/>
      <x:c r="D25" s="8"/>
      <x:c r="E25" s="8"/>
      <x:c r="F25" s="8"/>
      <x:c r="G25" s="130"/>
      <x:c r="H25" s="130"/>
      <x:c r="I25" s="130"/>
      <x:c r="J25" s="2"/>
      <x:c r="K25" s="2"/>
      <x:c r="L25" s="118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2"/>
      <x:c r="D26" s="8"/>
      <x:c r="E26" s="8"/>
      <x:c r="F26" s="8"/>
      <x:c r="G26" s="130"/>
      <x:c r="H26" s="130"/>
      <x:c r="I26" s="130"/>
      <x:c r="J26" s="2"/>
      <x:c r="K26" s="2"/>
      <x:c r="L26" s="118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2"/>
      <x:c r="D27" s="8"/>
      <x:c r="E27" s="8"/>
      <x:c r="F27" s="8"/>
      <x:c r="G27" s="130"/>
      <x:c r="H27" s="130"/>
      <x:c r="I27" s="130"/>
      <x:c r="J27" s="2"/>
      <x:c r="K27" s="2"/>
      <x:c r="L27" s="118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2"/>
      <x:c r="D28" s="8"/>
      <x:c r="E28" s="8"/>
      <x:c r="F28" s="8"/>
      <x:c r="G28" s="130"/>
      <x:c r="H28" s="130"/>
      <x:c r="I28" s="130"/>
      <x:c r="J28" s="2"/>
      <x:c r="K28" s="2"/>
      <x:c r="L28" s="118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2"/>
      <x:c r="D29" s="8"/>
      <x:c r="E29" s="8"/>
      <x:c r="F29" s="8"/>
      <x:c r="G29" s="130"/>
      <x:c r="H29" s="130"/>
      <x:c r="I29" s="130"/>
      <x:c r="J29" s="2"/>
      <x:c r="K29" s="2"/>
      <x:c r="L29" s="118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2"/>
      <x:c r="D30" s="8"/>
      <x:c r="E30" s="8"/>
      <x:c r="F30" s="8"/>
      <x:c r="G30" s="130"/>
      <x:c r="H30" s="130"/>
      <x:c r="I30" s="130"/>
      <x:c r="J30" s="2"/>
      <x:c r="K30" s="2"/>
      <x:c r="L30" s="118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2"/>
      <x:c r="D31" s="8"/>
      <x:c r="E31" s="8"/>
      <x:c r="F31" s="8"/>
      <x:c r="G31" s="130"/>
      <x:c r="H31" s="130"/>
      <x:c r="I31" s="130"/>
      <x:c r="J31" s="2"/>
      <x:c r="K31" s="2"/>
      <x:c r="L31" s="118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2"/>
      <x:c r="D32" s="8"/>
      <x:c r="E32" s="8"/>
      <x:c r="F32" s="8"/>
      <x:c r="G32" s="130"/>
      <x:c r="H32" s="130"/>
      <x:c r="I32" s="130"/>
      <x:c r="J32" s="2"/>
      <x:c r="K32" s="2"/>
      <x:c r="L32" s="118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2"/>
      <x:c r="D33" s="8"/>
      <x:c r="E33" s="8"/>
      <x:c r="F33" s="8"/>
      <x:c r="G33" s="130"/>
      <x:c r="H33" s="130"/>
      <x:c r="I33" s="130"/>
      <x:c r="J33" s="2"/>
      <x:c r="K33" s="2"/>
      <x:c r="L33" s="118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2"/>
      <x:c r="D34" s="8"/>
      <x:c r="E34" s="8"/>
      <x:c r="F34" s="8"/>
      <x:c r="G34" s="130"/>
      <x:c r="H34" s="130"/>
      <x:c r="I34" s="130"/>
      <x:c r="J34" s="2"/>
      <x:c r="K34" s="2"/>
      <x:c r="L34" s="118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2"/>
      <x:c r="D35" s="8"/>
      <x:c r="E35" s="8"/>
      <x:c r="F35" s="8"/>
      <x:c r="G35" s="130"/>
      <x:c r="H35" s="130"/>
      <x:c r="I35" s="130"/>
      <x:c r="J35" s="2"/>
      <x:c r="K35" s="2"/>
      <x:c r="L35" s="118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2"/>
      <x:c r="D36" s="8"/>
      <x:c r="E36" s="8"/>
      <x:c r="F36" s="8"/>
      <x:c r="G36" s="130"/>
      <x:c r="H36" s="130"/>
      <x:c r="I36" s="130"/>
      <x:c r="J36" s="2"/>
      <x:c r="K36" s="2"/>
      <x:c r="L36" s="118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2"/>
      <x:c r="D37" s="8"/>
      <x:c r="E37" s="8"/>
      <x:c r="F37" s="8"/>
      <x:c r="G37" s="130"/>
      <x:c r="H37" s="130"/>
      <x:c r="I37" s="130"/>
      <x:c r="J37" s="2"/>
      <x:c r="K37" s="2"/>
      <x:c r="L37" s="118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2"/>
      <x:c r="D38" s="8"/>
      <x:c r="E38" s="8"/>
      <x:c r="F38" s="8"/>
      <x:c r="G38" s="130"/>
      <x:c r="H38" s="130"/>
      <x:c r="I38" s="130"/>
      <x:c r="J38" s="2"/>
      <x:c r="K38" s="2"/>
      <x:c r="L38" s="118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8"/>
      <x:c r="E39" s="8"/>
      <x:c r="F39" s="8"/>
      <x:c r="G39" s="130"/>
      <x:c r="H39" s="130"/>
      <x:c r="I39" s="130"/>
      <x:c r="J39" s="2"/>
      <x:c r="K39" s="2"/>
      <x:c r="L39" s="118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8"/>
      <x:c r="E40" s="8"/>
      <x:c r="F40" s="8"/>
      <x:c r="G40" s="130"/>
      <x:c r="H40" s="130"/>
      <x:c r="I40" s="130"/>
      <x:c r="J40" s="2"/>
      <x:c r="K40" s="2"/>
      <x:c r="L40" s="118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8"/>
      <x:c r="E41" s="8"/>
      <x:c r="F41" s="8"/>
      <x:c r="G41" s="130"/>
      <x:c r="H41" s="130"/>
      <x:c r="I41" s="130"/>
      <x:c r="J41" s="2"/>
      <x:c r="K41" s="2"/>
      <x:c r="L41" s="118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8"/>
      <x:c r="E42" s="8"/>
      <x:c r="F42" s="8"/>
      <x:c r="G42" s="130"/>
      <x:c r="H42" s="130"/>
      <x:c r="I42" s="130"/>
      <x:c r="J42" s="2"/>
      <x:c r="K42" s="2"/>
      <x:c r="L42" s="118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8"/>
      <x:c r="E43" s="8"/>
      <x:c r="F43" s="8"/>
      <x:c r="G43" s="130"/>
      <x:c r="H43" s="130"/>
      <x:c r="I43" s="130"/>
      <x:c r="J43" s="2"/>
      <x:c r="K43" s="2"/>
      <x:c r="L43" s="118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8"/>
      <x:c r="E44" s="8"/>
      <x:c r="F44" s="8"/>
      <x:c r="G44" s="130"/>
      <x:c r="H44" s="130"/>
      <x:c r="I44" s="130"/>
      <x:c r="J44" s="2"/>
      <x:c r="K44" s="2"/>
      <x:c r="L44" s="118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8"/>
      <x:c r="E45" s="8"/>
      <x:c r="F45" s="8"/>
      <x:c r="G45" s="130"/>
      <x:c r="H45" s="130"/>
      <x:c r="I45" s="130"/>
      <x:c r="J45" s="2"/>
      <x:c r="K45" s="2"/>
      <x:c r="L45" s="118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8"/>
      <x:c r="E46" s="8"/>
      <x:c r="F46" s="8"/>
      <x:c r="G46" s="130"/>
      <x:c r="H46" s="130"/>
      <x:c r="I46" s="130"/>
      <x:c r="J46" s="2"/>
      <x:c r="K46" s="2"/>
      <x:c r="L46" s="118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8"/>
      <x:c r="E47" s="8"/>
      <x:c r="F47" s="8"/>
      <x:c r="G47" s="130"/>
      <x:c r="H47" s="130"/>
      <x:c r="I47" s="130"/>
      <x:c r="J47" s="2"/>
      <x:c r="K47" s="2"/>
      <x:c r="L47" s="118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8"/>
      <x:c r="E48" s="8"/>
      <x:c r="F48" s="8"/>
      <x:c r="G48" s="130"/>
      <x:c r="H48" s="130"/>
      <x:c r="I48" s="130"/>
      <x:c r="J48" s="2"/>
      <x:c r="K48" s="2"/>
      <x:c r="L48" s="118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8"/>
      <x:c r="E49" s="8"/>
      <x:c r="F49" s="8"/>
      <x:c r="G49" s="130"/>
      <x:c r="H49" s="130"/>
      <x:c r="I49" s="130"/>
      <x:c r="J49" s="2"/>
      <x:c r="K49" s="2"/>
      <x:c r="L49" s="118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8"/>
      <x:c r="E50" s="8"/>
      <x:c r="F50" s="8"/>
      <x:c r="G50" s="130"/>
      <x:c r="H50" s="130"/>
      <x:c r="I50" s="130"/>
      <x:c r="J50" s="2"/>
      <x:c r="K50" s="2"/>
      <x:c r="L50" s="118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8"/>
      <x:c r="E51" s="8"/>
      <x:c r="F51" s="8"/>
      <x:c r="G51" s="130"/>
      <x:c r="H51" s="130"/>
      <x:c r="I51" s="130"/>
      <x:c r="J51" s="2"/>
      <x:c r="K51" s="2"/>
      <x:c r="L51" s="118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8"/>
      <x:c r="E52" s="8"/>
      <x:c r="F52" s="8"/>
      <x:c r="G52" s="130"/>
      <x:c r="H52" s="130"/>
      <x:c r="I52" s="130"/>
      <x:c r="J52" s="2"/>
      <x:c r="K52" s="2"/>
      <x:c r="L52" s="118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8"/>
      <x:c r="E53" s="8"/>
      <x:c r="F53" s="8"/>
      <x:c r="G53" s="130"/>
      <x:c r="H53" s="130"/>
      <x:c r="I53" s="130"/>
      <x:c r="J53" s="2"/>
      <x:c r="K53" s="2"/>
      <x:c r="L53" s="118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8"/>
      <x:c r="E54" s="8"/>
      <x:c r="F54" s="8"/>
      <x:c r="G54" s="130"/>
      <x:c r="H54" s="130"/>
      <x:c r="I54" s="130"/>
      <x:c r="J54" s="2"/>
      <x:c r="K54" s="2"/>
      <x:c r="L54" s="118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8"/>
      <x:c r="E55" s="8"/>
      <x:c r="F55" s="8"/>
      <x:c r="G55" s="130"/>
      <x:c r="H55" s="130"/>
      <x:c r="I55" s="130"/>
      <x:c r="J55" s="2"/>
      <x:c r="K55" s="2"/>
      <x:c r="L55" s="118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8"/>
      <x:c r="E56" s="8"/>
      <x:c r="F56" s="8"/>
      <x:c r="G56" s="130"/>
      <x:c r="H56" s="130"/>
      <x:c r="I56" s="130"/>
      <x:c r="J56" s="2"/>
      <x:c r="K56" s="2"/>
      <x:c r="L56" s="118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8"/>
      <x:c r="E57" s="8"/>
      <x:c r="F57" s="8"/>
      <x:c r="G57" s="130"/>
      <x:c r="H57" s="130"/>
      <x:c r="I57" s="130"/>
      <x:c r="J57" s="2"/>
      <x:c r="K57" s="2"/>
      <x:c r="L57" s="118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8"/>
      <x:c r="E58" s="8"/>
      <x:c r="F58" s="8"/>
      <x:c r="G58" s="130"/>
      <x:c r="H58" s="130"/>
      <x:c r="I58" s="130"/>
      <x:c r="J58" s="2"/>
      <x:c r="K58" s="2"/>
      <x:c r="L58" s="118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8"/>
      <x:c r="E59" s="8"/>
      <x:c r="F59" s="8"/>
      <x:c r="G59" s="130"/>
      <x:c r="H59" s="130"/>
      <x:c r="I59" s="130"/>
      <x:c r="J59" s="2"/>
      <x:c r="K59" s="2"/>
      <x:c r="L59" s="118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8"/>
      <x:c r="E60" s="8"/>
      <x:c r="F60" s="8"/>
      <x:c r="G60" s="130"/>
      <x:c r="H60" s="130"/>
      <x:c r="I60" s="130"/>
      <x:c r="J60" s="2"/>
      <x:c r="K60" s="2"/>
      <x:c r="L60" s="118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8"/>
      <x:c r="E61" s="8"/>
      <x:c r="F61" s="8"/>
      <x:c r="G61" s="130"/>
      <x:c r="H61" s="130"/>
      <x:c r="I61" s="130"/>
      <x:c r="J61" s="2"/>
      <x:c r="K61" s="2"/>
      <x:c r="L61" s="118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8"/>
      <x:c r="E62" s="8"/>
      <x:c r="F62" s="8"/>
      <x:c r="G62" s="130"/>
      <x:c r="H62" s="130"/>
      <x:c r="I62" s="130"/>
      <x:c r="J62" s="2"/>
      <x:c r="K62" s="2"/>
      <x:c r="L62" s="118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8"/>
      <x:c r="E63" s="8"/>
      <x:c r="F63" s="8"/>
      <x:c r="G63" s="130"/>
      <x:c r="H63" s="130"/>
      <x:c r="I63" s="130"/>
      <x:c r="J63" s="2"/>
      <x:c r="K63" s="2"/>
      <x:c r="L63" s="118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8"/>
      <x:c r="E64" s="8"/>
      <x:c r="F64" s="8"/>
      <x:c r="G64" s="130"/>
      <x:c r="H64" s="130"/>
      <x:c r="I64" s="130"/>
      <x:c r="J64" s="2"/>
      <x:c r="K64" s="2"/>
      <x:c r="L64" s="118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8"/>
      <x:c r="E65" s="8"/>
      <x:c r="F65" s="8"/>
      <x:c r="G65" s="130"/>
      <x:c r="H65" s="130"/>
      <x:c r="I65" s="130"/>
      <x:c r="J65" s="2"/>
      <x:c r="K65" s="2"/>
      <x:c r="L65" s="118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8"/>
      <x:c r="E66" s="8"/>
      <x:c r="F66" s="8"/>
      <x:c r="G66" s="130"/>
      <x:c r="H66" s="130"/>
      <x:c r="I66" s="130"/>
      <x:c r="J66" s="2"/>
      <x:c r="K66" s="2"/>
      <x:c r="L66" s="118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8"/>
      <x:c r="E67" s="8"/>
      <x:c r="F67" s="8"/>
      <x:c r="G67" s="130"/>
      <x:c r="H67" s="130"/>
      <x:c r="I67" s="130"/>
      <x:c r="J67" s="2"/>
      <x:c r="K67" s="2"/>
      <x:c r="L67" s="118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8"/>
      <x:c r="E68" s="8"/>
      <x:c r="F68" s="8"/>
      <x:c r="G68" s="130"/>
      <x:c r="H68" s="130"/>
      <x:c r="I68" s="130"/>
      <x:c r="J68" s="2"/>
      <x:c r="K68" s="2"/>
      <x:c r="L68" s="118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8"/>
      <x:c r="E69" s="8"/>
      <x:c r="F69" s="8"/>
      <x:c r="G69" s="130"/>
      <x:c r="H69" s="130"/>
      <x:c r="I69" s="130"/>
      <x:c r="J69" s="2"/>
      <x:c r="K69" s="2"/>
      <x:c r="L69" s="118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8"/>
      <x:c r="E70" s="8"/>
      <x:c r="F70" s="8"/>
      <x:c r="G70" s="130"/>
      <x:c r="H70" s="130"/>
      <x:c r="I70" s="130"/>
      <x:c r="J70" s="2"/>
      <x:c r="K70" s="2"/>
      <x:c r="L70" s="118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  <x:row r="71">
      <x:c r="D71" s="128"/>
      <x:c r="E71" s="128"/>
      <x:c r="F71" s="128"/>
      <x:c r="G71" s="131"/>
      <x:c r="H71" s="131"/>
      <x:c r="I71" s="131"/>
      <x:c r="L71" s="133"/>
    </x:row>
    <x:row r="72">
      <x:c r="D72" s="128"/>
      <x:c r="E72" s="128"/>
      <x:c r="F72" s="128"/>
      <x:c r="G72" s="131"/>
      <x:c r="H72" s="131"/>
      <x:c r="I72" s="131"/>
      <x:c r="L72" s="133"/>
    </x:row>
    <x:row r="73">
      <x:c r="D73" s="128"/>
      <x:c r="E73" s="128"/>
      <x:c r="F73" s="128"/>
      <x:c r="G73" s="131"/>
      <x:c r="H73" s="131"/>
      <x:c r="I73" s="131"/>
      <x:c r="L73" s="133"/>
    </x:row>
    <x:row r="74">
      <x:c r="D74" s="128"/>
      <x:c r="E74" s="128"/>
      <x:c r="F74" s="128"/>
      <x:c r="G74" s="131"/>
      <x:c r="H74" s="131"/>
      <x:c r="I74" s="131"/>
      <x:c r="L74" s="133"/>
    </x:row>
    <x:row r="75">
      <x:c r="D75" s="128"/>
      <x:c r="E75" s="128"/>
      <x:c r="F75" s="128"/>
      <x:c r="G75" s="131"/>
      <x:c r="H75" s="131"/>
      <x:c r="I75" s="131"/>
      <x:c r="L75" s="133"/>
    </x:row>
    <x:row r="76">
      <x:c r="D76" s="128"/>
      <x:c r="E76" s="128"/>
      <x:c r="F76" s="128"/>
      <x:c r="G76" s="131"/>
      <x:c r="H76" s="131"/>
      <x:c r="I76" s="131"/>
      <x:c r="L76" s="133"/>
    </x:row>
    <x:row r="77">
      <x:c r="D77" s="128"/>
      <x:c r="E77" s="128"/>
      <x:c r="F77" s="128"/>
      <x:c r="G77" s="131"/>
      <x:c r="H77" s="131"/>
      <x:c r="I77" s="131"/>
      <x:c r="L77" s="133"/>
    </x:row>
    <x:row r="78">
      <x:c r="D78" s="128"/>
      <x:c r="E78" s="128"/>
      <x:c r="F78" s="128"/>
      <x:c r="G78" s="131"/>
      <x:c r="H78" s="131"/>
      <x:c r="I78" s="131"/>
      <x:c r="L78" s="133"/>
    </x:row>
    <x:row r="79">
      <x:c r="D79" s="128"/>
      <x:c r="E79" s="128"/>
      <x:c r="F79" s="128"/>
      <x:c r="G79" s="131"/>
      <x:c r="H79" s="131"/>
      <x:c r="I79" s="131"/>
      <x:c r="L79" s="133"/>
    </x:row>
    <x:row r="80">
      <x:c r="D80" s="128"/>
      <x:c r="E80" s="128"/>
      <x:c r="F80" s="128"/>
      <x:c r="G80" s="131"/>
      <x:c r="H80" s="131"/>
      <x:c r="I80" s="131"/>
      <x:c r="L80" s="133"/>
    </x:row>
    <x:row r="81">
      <x:c r="D81" s="128"/>
      <x:c r="E81" s="128"/>
      <x:c r="F81" s="128"/>
      <x:c r="G81" s="131"/>
      <x:c r="H81" s="131"/>
      <x:c r="I81" s="131"/>
      <x:c r="L81" s="133"/>
    </x:row>
    <x:row r="82">
      <x:c r="D82" s="128"/>
      <x:c r="E82" s="128"/>
      <x:c r="F82" s="128"/>
      <x:c r="G82" s="131"/>
      <x:c r="H82" s="131"/>
      <x:c r="I82" s="131"/>
      <x:c r="L82" s="133"/>
    </x:row>
    <x:row r="83">
      <x:c r="D83" s="128"/>
      <x:c r="E83" s="128"/>
      <x:c r="F83" s="128"/>
      <x:c r="G83" s="131"/>
      <x:c r="H83" s="131"/>
      <x:c r="I83" s="131"/>
      <x:c r="L83" s="133"/>
    </x:row>
    <x:row r="84">
      <x:c r="D84" s="128"/>
      <x:c r="E84" s="128"/>
      <x:c r="F84" s="128"/>
      <x:c r="G84" s="131"/>
      <x:c r="H84" s="131"/>
      <x:c r="I84" s="131"/>
      <x:c r="L84" s="133"/>
    </x:row>
    <x:row r="85">
      <x:c r="D85" s="128"/>
      <x:c r="E85" s="128"/>
      <x:c r="F85" s="128"/>
      <x:c r="G85" s="131"/>
      <x:c r="H85" s="131"/>
      <x:c r="I85" s="131"/>
      <x:c r="L85" s="133"/>
    </x:row>
    <x:row r="86">
      <x:c r="D86" s="128"/>
      <x:c r="E86" s="128"/>
      <x:c r="F86" s="128"/>
      <x:c r="G86" s="131"/>
      <x:c r="H86" s="131"/>
      <x:c r="I86" s="131"/>
      <x:c r="L86" s="133"/>
    </x:row>
    <x:row r="87">
      <x:c r="D87" s="128"/>
      <x:c r="E87" s="128"/>
      <x:c r="F87" s="128"/>
      <x:c r="G87" s="131"/>
      <x:c r="H87" s="131"/>
      <x:c r="I87" s="131"/>
      <x:c r="L87" s="133"/>
    </x:row>
    <x:row r="88">
      <x:c r="D88" s="128"/>
      <x:c r="E88" s="128"/>
      <x:c r="F88" s="128"/>
      <x:c r="G88" s="131"/>
      <x:c r="H88" s="131"/>
      <x:c r="I88" s="131"/>
      <x:c r="L88" s="133"/>
    </x:row>
    <x:row r="89">
      <x:c r="D89" s="128"/>
      <x:c r="E89" s="128"/>
      <x:c r="F89" s="128"/>
      <x:c r="G89" s="131"/>
      <x:c r="H89" s="131"/>
      <x:c r="I89" s="131"/>
      <x:c r="L89" s="133"/>
    </x:row>
    <x:row r="90">
      <x:c r="D90" s="128"/>
      <x:c r="E90" s="128"/>
      <x:c r="F90" s="128"/>
      <x:c r="G90" s="131"/>
      <x:c r="H90" s="131"/>
      <x:c r="I90" s="131"/>
      <x:c r="L90" s="133"/>
    </x:row>
    <x:row r="91">
      <x:c r="D91" s="128"/>
      <x:c r="E91" s="128"/>
      <x:c r="F91" s="128"/>
      <x:c r="G91" s="131"/>
      <x:c r="H91" s="131"/>
      <x:c r="I91" s="131"/>
      <x:c r="L91" s="133"/>
    </x:row>
    <x:row r="92">
      <x:c r="D92" s="128"/>
      <x:c r="E92" s="128"/>
      <x:c r="F92" s="128"/>
      <x:c r="G92" s="131"/>
      <x:c r="H92" s="131"/>
      <x:c r="I92" s="131"/>
      <x:c r="L92" s="133"/>
    </x:row>
    <x:row r="93">
      <x:c r="D93" s="128"/>
      <x:c r="E93" s="128"/>
      <x:c r="F93" s="128"/>
      <x:c r="G93" s="131"/>
      <x:c r="H93" s="131"/>
      <x:c r="I93" s="131"/>
      <x:c r="L93" s="133"/>
    </x:row>
    <x:row r="94">
      <x:c r="D94" s="128"/>
      <x:c r="E94" s="128"/>
      <x:c r="F94" s="128"/>
      <x:c r="G94" s="131"/>
      <x:c r="H94" s="131"/>
      <x:c r="I94" s="131"/>
      <x:c r="L94" s="133"/>
    </x:row>
    <x:row r="95">
      <x:c r="D95" s="128"/>
      <x:c r="E95" s="128"/>
      <x:c r="F95" s="128"/>
      <x:c r="G95" s="131"/>
      <x:c r="H95" s="131"/>
      <x:c r="I95" s="131"/>
      <x:c r="L95" s="133"/>
    </x:row>
    <x:row r="96">
      <x:c r="D96" s="128"/>
      <x:c r="E96" s="128"/>
      <x:c r="F96" s="128"/>
      <x:c r="G96" s="131"/>
      <x:c r="H96" s="131"/>
      <x:c r="I96" s="131"/>
      <x:c r="L96" s="133"/>
    </x:row>
    <x:row r="97">
      <x:c r="D97" s="128"/>
      <x:c r="E97" s="128"/>
      <x:c r="F97" s="128"/>
      <x:c r="G97" s="131"/>
      <x:c r="H97" s="131"/>
      <x:c r="I97" s="131"/>
      <x:c r="L97" s="133"/>
    </x:row>
    <x:row r="98">
      <x:c r="D98" s="128"/>
      <x:c r="E98" s="128"/>
      <x:c r="F98" s="128"/>
      <x:c r="G98" s="131"/>
      <x:c r="H98" s="131"/>
      <x:c r="I98" s="131"/>
      <x:c r="L98" s="133"/>
    </x:row>
    <x:row r="99">
      <x:c r="D99" s="128"/>
      <x:c r="E99" s="128"/>
      <x:c r="F99" s="128"/>
      <x:c r="G99" s="131"/>
      <x:c r="H99" s="131"/>
      <x:c r="I99" s="131"/>
      <x:c r="L99" s="133"/>
    </x:row>
    <x:row r="100">
      <x:c r="D100" s="128"/>
      <x:c r="E100" s="128"/>
      <x:c r="F100" s="128"/>
      <x:c r="G100" s="131"/>
      <x:c r="H100" s="131"/>
      <x:c r="I100" s="131"/>
      <x:c r="L100" s="133"/>
    </x:row>
    <x:row r="101">
      <x:c r="D101" s="128"/>
      <x:c r="E101" s="128"/>
      <x:c r="F101" s="128"/>
      <x:c r="G101" s="131"/>
      <x:c r="H101" s="131"/>
      <x:c r="I101" s="131"/>
      <x:c r="L101" s="133"/>
    </x:row>
    <x:row r="102">
      <x:c r="D102" s="128"/>
      <x:c r="E102" s="128"/>
      <x:c r="F102" s="128"/>
      <x:c r="G102" s="131"/>
      <x:c r="H102" s="131"/>
      <x:c r="I102" s="131"/>
      <x:c r="L102" s="133"/>
    </x:row>
    <x:row r="103">
      <x:c r="D103" s="128"/>
      <x:c r="E103" s="128"/>
      <x:c r="F103" s="128"/>
      <x:c r="G103" s="131"/>
      <x:c r="H103" s="131"/>
      <x:c r="I103" s="131"/>
      <x:c r="L103" s="133"/>
    </x:row>
    <x:row r="104">
      <x:c r="D104" s="128"/>
      <x:c r="E104" s="128"/>
      <x:c r="F104" s="128"/>
      <x:c r="G104" s="131"/>
      <x:c r="H104" s="131"/>
      <x:c r="I104" s="131"/>
      <x:c r="L104" s="133"/>
    </x:row>
    <x:row r="105">
      <x:c r="D105" s="128"/>
      <x:c r="E105" s="128"/>
      <x:c r="F105" s="128"/>
      <x:c r="G105" s="131"/>
      <x:c r="H105" s="131"/>
      <x:c r="I105" s="131"/>
      <x:c r="L105" s="133"/>
    </x:row>
    <x:row r="106">
      <x:c r="D106" s="128"/>
      <x:c r="E106" s="128"/>
      <x:c r="F106" s="128"/>
      <x:c r="G106" s="131"/>
      <x:c r="H106" s="131"/>
      <x:c r="I106" s="131"/>
      <x:c r="L106" s="133"/>
    </x:row>
    <x:row r="107">
      <x:c r="D107" s="128"/>
      <x:c r="E107" s="128"/>
      <x:c r="F107" s="128"/>
      <x:c r="G107" s="131"/>
      <x:c r="H107" s="131"/>
      <x:c r="I107" s="131"/>
      <x:c r="L107" s="133"/>
    </x:row>
    <x:row r="108">
      <x:c r="D108" s="128"/>
      <x:c r="E108" s="128"/>
      <x:c r="F108" s="128"/>
      <x:c r="G108" s="131"/>
      <x:c r="H108" s="131"/>
      <x:c r="I108" s="131"/>
      <x:c r="L108" s="133"/>
    </x:row>
    <x:row r="109">
      <x:c r="D109" s="128"/>
      <x:c r="E109" s="128"/>
      <x:c r="F109" s="128"/>
      <x:c r="G109" s="131"/>
      <x:c r="H109" s="131"/>
      <x:c r="I109" s="131"/>
      <x:c r="L109" s="133"/>
    </x:row>
    <x:row r="110">
      <x:c r="D110" s="128"/>
      <x:c r="E110" s="128"/>
      <x:c r="F110" s="128"/>
      <x:c r="G110" s="131"/>
      <x:c r="H110" s="131"/>
      <x:c r="I110" s="131"/>
      <x:c r="L110" s="133"/>
    </x:row>
    <x:row r="111">
      <x:c r="D111" s="128"/>
      <x:c r="E111" s="128"/>
      <x:c r="F111" s="128"/>
      <x:c r="G111" s="131"/>
      <x:c r="H111" s="131"/>
      <x:c r="I111" s="131"/>
      <x:c r="L111" s="133"/>
    </x:row>
    <x:row r="112">
      <x:c r="D112" s="128"/>
      <x:c r="E112" s="128"/>
      <x:c r="F112" s="128"/>
      <x:c r="G112" s="131"/>
      <x:c r="H112" s="131"/>
      <x:c r="I112" s="131"/>
      <x:c r="L112" s="133"/>
    </x:row>
    <x:row r="113">
      <x:c r="D113" s="128"/>
      <x:c r="E113" s="128"/>
      <x:c r="F113" s="128"/>
      <x:c r="G113" s="131"/>
      <x:c r="H113" s="131"/>
      <x:c r="I113" s="131"/>
      <x:c r="L113" s="133"/>
    </x:row>
    <x:row r="114">
      <x:c r="D114" s="128"/>
      <x:c r="E114" s="128"/>
      <x:c r="F114" s="128"/>
      <x:c r="G114" s="131"/>
      <x:c r="H114" s="131"/>
      <x:c r="I114" s="131"/>
      <x:c r="L114" s="133"/>
    </x:row>
    <x:row r="115">
      <x:c r="D115" s="128"/>
      <x:c r="E115" s="128"/>
      <x:c r="F115" s="128"/>
      <x:c r="G115" s="131"/>
      <x:c r="H115" s="131"/>
      <x:c r="I115" s="131"/>
      <x:c r="L115" s="133"/>
    </x:row>
    <x:row r="116">
      <x:c r="D116" s="128"/>
      <x:c r="E116" s="128"/>
      <x:c r="F116" s="128"/>
      <x:c r="G116" s="131"/>
      <x:c r="H116" s="131"/>
      <x:c r="I116" s="131"/>
      <x:c r="L116" s="133"/>
    </x:row>
    <x:row r="117">
      <x:c r="D117" s="128"/>
      <x:c r="E117" s="128"/>
      <x:c r="F117" s="128"/>
      <x:c r="G117" s="131"/>
      <x:c r="H117" s="131"/>
      <x:c r="I117" s="131"/>
      <x:c r="L117" s="133"/>
    </x:row>
    <x:row r="118">
      <x:c r="D118" s="128"/>
      <x:c r="E118" s="128"/>
      <x:c r="F118" s="128"/>
      <x:c r="G118" s="131"/>
      <x:c r="H118" s="131"/>
      <x:c r="I118" s="131"/>
      <x:c r="L118" s="133"/>
    </x:row>
    <x:row r="119">
      <x:c r="D119" s="128"/>
      <x:c r="E119" s="128"/>
      <x:c r="F119" s="128"/>
      <x:c r="G119" s="131"/>
      <x:c r="H119" s="131"/>
      <x:c r="I119" s="131"/>
      <x:c r="L119" s="133"/>
    </x:row>
    <x:row r="120">
      <x:c r="D120" s="128"/>
      <x:c r="E120" s="128"/>
      <x:c r="F120" s="128"/>
      <x:c r="G120" s="131"/>
      <x:c r="H120" s="131"/>
      <x:c r="I120" s="131"/>
      <x:c r="L120" s="133"/>
    </x:row>
    <x:row r="121">
      <x:c r="D121" s="128"/>
      <x:c r="E121" s="128"/>
      <x:c r="F121" s="128"/>
      <x:c r="G121" s="131"/>
      <x:c r="H121" s="131"/>
      <x:c r="I121" s="131"/>
      <x:c r="L121" s="133"/>
    </x:row>
    <x:row r="122">
      <x:c r="D122" s="128"/>
      <x:c r="E122" s="128"/>
      <x:c r="F122" s="128"/>
      <x:c r="G122" s="131"/>
      <x:c r="H122" s="131"/>
      <x:c r="I122" s="131"/>
      <x:c r="L122" s="133"/>
    </x:row>
    <x:row r="123">
      <x:c r="D123" s="128"/>
      <x:c r="E123" s="128"/>
      <x:c r="F123" s="128"/>
      <x:c r="G123" s="131"/>
      <x:c r="H123" s="131"/>
      <x:c r="I123" s="131"/>
      <x:c r="L123" s="133"/>
    </x:row>
    <x:row r="124">
      <x:c r="D124" s="128"/>
      <x:c r="E124" s="128"/>
      <x:c r="F124" s="128"/>
      <x:c r="G124" s="131"/>
      <x:c r="H124" s="131"/>
      <x:c r="I124" s="131"/>
      <x:c r="L124" s="133"/>
    </x:row>
    <x:row r="125">
      <x:c r="D125" s="128"/>
      <x:c r="E125" s="128"/>
      <x:c r="F125" s="128"/>
      <x:c r="G125" s="131"/>
      <x:c r="H125" s="131"/>
      <x:c r="I125" s="131"/>
      <x:c r="L125" s="133"/>
    </x:row>
    <x:row r="126">
      <x:c r="D126" s="128"/>
      <x:c r="E126" s="128"/>
      <x:c r="F126" s="128"/>
      <x:c r="G126" s="131"/>
      <x:c r="H126" s="131"/>
      <x:c r="I126" s="131"/>
      <x:c r="L126" s="133"/>
    </x:row>
    <x:row r="127">
      <x:c r="D127" s="128"/>
      <x:c r="E127" s="128"/>
      <x:c r="F127" s="128"/>
      <x:c r="G127" s="131"/>
      <x:c r="H127" s="131"/>
      <x:c r="I127" s="131"/>
      <x:c r="L127" s="133"/>
    </x:row>
    <x:row r="128">
      <x:c r="D128" s="128"/>
      <x:c r="E128" s="128"/>
      <x:c r="F128" s="128"/>
      <x:c r="G128" s="131"/>
      <x:c r="H128" s="131"/>
      <x:c r="I128" s="131"/>
      <x:c r="L128" s="133"/>
    </x:row>
    <x:row r="129">
      <x:c r="D129" s="128"/>
      <x:c r="E129" s="128"/>
      <x:c r="F129" s="128"/>
      <x:c r="G129" s="131"/>
      <x:c r="H129" s="131"/>
      <x:c r="I129" s="131"/>
      <x:c r="L129" s="133"/>
    </x:row>
    <x:row r="130">
      <x:c r="D130" s="128"/>
      <x:c r="E130" s="128"/>
      <x:c r="F130" s="128"/>
      <x:c r="G130" s="131"/>
      <x:c r="H130" s="131"/>
      <x:c r="I130" s="131"/>
      <x:c r="L130" s="133"/>
    </x:row>
    <x:row r="131">
      <x:c r="D131" s="128"/>
      <x:c r="E131" s="128"/>
      <x:c r="F131" s="128"/>
      <x:c r="G131" s="131"/>
      <x:c r="H131" s="131"/>
      <x:c r="I131" s="131"/>
      <x:c r="L131" s="133"/>
    </x:row>
    <x:row r="132">
      <x:c r="D132" s="128"/>
      <x:c r="E132" s="128"/>
      <x:c r="F132" s="128"/>
      <x:c r="G132" s="131"/>
      <x:c r="H132" s="131"/>
      <x:c r="I132" s="131"/>
      <x:c r="L132" s="133"/>
    </x:row>
    <x:row r="133">
      <x:c r="D133" s="128"/>
      <x:c r="E133" s="128"/>
      <x:c r="F133" s="128"/>
      <x:c r="G133" s="131"/>
      <x:c r="H133" s="131"/>
      <x:c r="I133" s="131"/>
      <x:c r="L133" s="133"/>
    </x:row>
    <x:row r="134">
      <x:c r="D134" s="128"/>
      <x:c r="E134" s="128"/>
      <x:c r="F134" s="128"/>
      <x:c r="G134" s="131"/>
      <x:c r="H134" s="131"/>
      <x:c r="I134" s="131"/>
      <x:c r="L134" s="133"/>
    </x:row>
    <x:row r="135">
      <x:c r="D135" s="128"/>
      <x:c r="E135" s="128"/>
      <x:c r="F135" s="128"/>
      <x:c r="G135" s="131"/>
      <x:c r="H135" s="131"/>
      <x:c r="I135" s="131"/>
      <x:c r="L135" s="133"/>
    </x:row>
    <x:row r="136">
      <x:c r="D136" s="128"/>
      <x:c r="E136" s="128"/>
      <x:c r="F136" s="128"/>
      <x:c r="G136" s="131"/>
      <x:c r="H136" s="131"/>
      <x:c r="I136" s="131"/>
      <x:c r="L136" s="133"/>
    </x:row>
    <x:row r="137">
      <x:c r="D137" s="128"/>
      <x:c r="E137" s="128"/>
      <x:c r="F137" s="128"/>
      <x:c r="G137" s="131"/>
      <x:c r="H137" s="131"/>
      <x:c r="I137" s="131"/>
      <x:c r="L137" s="133"/>
    </x:row>
    <x:row r="138">
      <x:c r="D138" s="128"/>
      <x:c r="E138" s="128"/>
      <x:c r="F138" s="128"/>
      <x:c r="G138" s="131"/>
      <x:c r="H138" s="131"/>
      <x:c r="I138" s="131"/>
      <x:c r="L138" s="133"/>
    </x:row>
    <x:row r="139">
      <x:c r="D139" s="128"/>
      <x:c r="E139" s="128"/>
      <x:c r="F139" s="128"/>
      <x:c r="G139" s="131"/>
      <x:c r="H139" s="131"/>
      <x:c r="I139" s="131"/>
      <x:c r="L139" s="133"/>
    </x:row>
    <x:row r="140">
      <x:c r="D140" s="128"/>
      <x:c r="E140" s="128"/>
      <x:c r="F140" s="128"/>
      <x:c r="G140" s="131"/>
      <x:c r="H140" s="131"/>
      <x:c r="I140" s="131"/>
      <x:c r="L140" s="133"/>
    </x:row>
    <x:row r="141">
      <x:c r="D141" s="128"/>
      <x:c r="E141" s="128"/>
      <x:c r="F141" s="128"/>
      <x:c r="G141" s="131"/>
      <x:c r="H141" s="131"/>
      <x:c r="I141" s="131"/>
      <x:c r="L141" s="133"/>
    </x:row>
    <x:row r="142">
      <x:c r="D142" s="128"/>
      <x:c r="E142" s="128"/>
      <x:c r="F142" s="128"/>
      <x:c r="G142" s="131"/>
      <x:c r="H142" s="131"/>
      <x:c r="I142" s="131"/>
      <x:c r="L142" s="133"/>
    </x:row>
    <x:row r="143">
      <x:c r="D143" s="128"/>
      <x:c r="E143" s="128"/>
      <x:c r="F143" s="128"/>
      <x:c r="G143" s="131"/>
      <x:c r="H143" s="131"/>
      <x:c r="I143" s="131"/>
      <x:c r="L143" s="133"/>
    </x:row>
    <x:row r="144">
      <x:c r="D144" s="128"/>
      <x:c r="E144" s="128"/>
      <x:c r="F144" s="128"/>
      <x:c r="G144" s="131"/>
      <x:c r="H144" s="131"/>
      <x:c r="I144" s="131"/>
      <x:c r="L144" s="133"/>
    </x:row>
    <x:row r="145">
      <x:c r="D145" s="128"/>
      <x:c r="E145" s="128"/>
      <x:c r="F145" s="128"/>
      <x:c r="G145" s="131"/>
      <x:c r="H145" s="131"/>
      <x:c r="I145" s="131"/>
      <x:c r="L145" s="133"/>
    </x:row>
    <x:row r="146">
      <x:c r="D146" s="128"/>
      <x:c r="E146" s="128"/>
      <x:c r="F146" s="128"/>
      <x:c r="G146" s="131"/>
      <x:c r="H146" s="131"/>
      <x:c r="I146" s="131"/>
      <x:c r="L146" s="133"/>
    </x:row>
    <x:row r="147">
      <x:c r="D147" s="128"/>
      <x:c r="E147" s="128"/>
      <x:c r="F147" s="128"/>
      <x:c r="G147" s="131"/>
      <x:c r="H147" s="131"/>
      <x:c r="I147" s="131"/>
      <x:c r="L147" s="133"/>
    </x:row>
    <x:row r="148">
      <x:c r="D148" s="128"/>
      <x:c r="E148" s="128"/>
      <x:c r="F148" s="128"/>
      <x:c r="G148" s="131"/>
      <x:c r="H148" s="131"/>
      <x:c r="I148" s="131"/>
      <x:c r="L148" s="133"/>
    </x:row>
    <x:row r="149">
      <x:c r="D149" s="128"/>
      <x:c r="E149" s="128"/>
      <x:c r="F149" s="128"/>
      <x:c r="G149" s="131"/>
      <x:c r="H149" s="131"/>
      <x:c r="I149" s="131"/>
      <x:c r="L149" s="133"/>
    </x:row>
    <x:row r="150">
      <x:c r="D150" s="128"/>
      <x:c r="E150" s="128"/>
      <x:c r="F150" s="128"/>
      <x:c r="G150" s="131"/>
      <x:c r="H150" s="131"/>
      <x:c r="I150" s="131"/>
      <x:c r="L150" s="133"/>
    </x:row>
    <x:row r="151">
      <x:c r="D151" s="128"/>
      <x:c r="E151" s="128"/>
      <x:c r="F151" s="128"/>
      <x:c r="G151" s="131"/>
      <x:c r="H151" s="131"/>
      <x:c r="I151" s="131"/>
      <x:c r="L151" s="133"/>
    </x:row>
    <x:row r="152">
      <x:c r="D152" s="128"/>
      <x:c r="E152" s="128"/>
      <x:c r="F152" s="128"/>
      <x:c r="G152" s="131"/>
      <x:c r="H152" s="131"/>
      <x:c r="I152" s="131"/>
      <x:c r="L152" s="133"/>
    </x:row>
    <x:row r="153">
      <x:c r="D153" s="128"/>
      <x:c r="E153" s="128"/>
      <x:c r="F153" s="128"/>
      <x:c r="G153" s="131"/>
      <x:c r="H153" s="131"/>
      <x:c r="I153" s="131"/>
      <x:c r="L153" s="133"/>
    </x:row>
    <x:row r="154">
      <x:c r="D154" s="128"/>
      <x:c r="E154" s="128"/>
      <x:c r="F154" s="128"/>
      <x:c r="G154" s="131"/>
      <x:c r="H154" s="131"/>
      <x:c r="I154" s="131"/>
      <x:c r="L154" s="133"/>
    </x:row>
    <x:row r="155">
      <x:c r="D155" s="128"/>
      <x:c r="E155" s="128"/>
      <x:c r="F155" s="128"/>
      <x:c r="G155" s="131"/>
      <x:c r="H155" s="131"/>
      <x:c r="I155" s="131"/>
      <x:c r="L155" s="133"/>
    </x:row>
    <x:row r="156">
      <x:c r="D156" s="128"/>
      <x:c r="E156" s="128"/>
      <x:c r="F156" s="128"/>
      <x:c r="G156" s="131"/>
      <x:c r="H156" s="131"/>
      <x:c r="I156" s="131"/>
      <x:c r="L156" s="133"/>
    </x:row>
    <x:row r="157">
      <x:c r="D157" s="128"/>
      <x:c r="E157" s="128"/>
      <x:c r="F157" s="128"/>
      <x:c r="G157" s="131"/>
      <x:c r="H157" s="131"/>
      <x:c r="I157" s="131"/>
      <x:c r="L157" s="133"/>
    </x:row>
    <x:row r="158">
      <x:c r="D158" s="128"/>
      <x:c r="E158" s="128"/>
      <x:c r="F158" s="128"/>
      <x:c r="G158" s="131"/>
      <x:c r="H158" s="131"/>
      <x:c r="I158" s="131"/>
      <x:c r="L158" s="133"/>
    </x:row>
    <x:row r="159">
      <x:c r="D159" s="128"/>
      <x:c r="E159" s="128"/>
      <x:c r="F159" s="128"/>
      <x:c r="G159" s="131"/>
      <x:c r="H159" s="131"/>
      <x:c r="I159" s="131"/>
      <x:c r="L159" s="133"/>
    </x:row>
    <x:row r="160">
      <x:c r="D160" s="128"/>
      <x:c r="E160" s="128"/>
      <x:c r="F160" s="128"/>
      <x:c r="G160" s="131"/>
      <x:c r="H160" s="131"/>
      <x:c r="I160" s="131"/>
      <x:c r="L160" s="133"/>
    </x:row>
    <x:row r="161">
      <x:c r="D161" s="128"/>
      <x:c r="E161" s="128"/>
      <x:c r="F161" s="128"/>
      <x:c r="G161" s="131"/>
      <x:c r="H161" s="131"/>
      <x:c r="I161" s="131"/>
      <x:c r="L161" s="133"/>
    </x:row>
    <x:row r="162">
      <x:c r="D162" s="128"/>
      <x:c r="E162" s="128"/>
      <x:c r="F162" s="128"/>
      <x:c r="G162" s="131"/>
      <x:c r="H162" s="131"/>
      <x:c r="I162" s="131"/>
      <x:c r="L162" s="133"/>
    </x:row>
    <x:row r="163">
      <x:c r="D163" s="128"/>
      <x:c r="E163" s="128"/>
      <x:c r="F163" s="128"/>
      <x:c r="G163" s="131"/>
      <x:c r="H163" s="131"/>
      <x:c r="I163" s="131"/>
      <x:c r="L163" s="133"/>
    </x:row>
    <x:row r="164">
      <x:c r="D164" s="128"/>
      <x:c r="E164" s="128"/>
      <x:c r="F164" s="128"/>
      <x:c r="G164" s="131"/>
      <x:c r="H164" s="131"/>
      <x:c r="I164" s="131"/>
      <x:c r="L164" s="133"/>
    </x:row>
    <x:row r="165">
      <x:c r="D165" s="128"/>
      <x:c r="E165" s="128"/>
      <x:c r="F165" s="128"/>
      <x:c r="G165" s="131"/>
      <x:c r="H165" s="131"/>
      <x:c r="I165" s="131"/>
      <x:c r="L165" s="133"/>
    </x:row>
    <x:row r="166">
      <x:c r="D166" s="128"/>
      <x:c r="E166" s="128"/>
      <x:c r="F166" s="128"/>
      <x:c r="G166" s="131"/>
      <x:c r="H166" s="131"/>
      <x:c r="I166" s="131"/>
      <x:c r="L166" s="133"/>
    </x:row>
    <x:row r="167">
      <x:c r="D167" s="128"/>
      <x:c r="E167" s="128"/>
      <x:c r="F167" s="128"/>
      <x:c r="G167" s="131"/>
      <x:c r="H167" s="131"/>
      <x:c r="I167" s="131"/>
      <x:c r="L167" s="133"/>
    </x:row>
    <x:row r="168">
      <x:c r="D168" s="128"/>
      <x:c r="E168" s="128"/>
      <x:c r="F168" s="128"/>
      <x:c r="G168" s="131"/>
      <x:c r="H168" s="131"/>
      <x:c r="I168" s="131"/>
      <x:c r="L168" s="133"/>
    </x:row>
    <x:row r="169">
      <x:c r="D169" s="128"/>
      <x:c r="E169" s="128"/>
      <x:c r="F169" s="128"/>
      <x:c r="G169" s="131"/>
      <x:c r="H169" s="131"/>
      <x:c r="I169" s="131"/>
      <x:c r="L169" s="133"/>
    </x:row>
    <x:row r="170">
      <x:c r="D170" s="128"/>
      <x:c r="E170" s="128"/>
      <x:c r="F170" s="128"/>
      <x:c r="G170" s="131"/>
      <x:c r="H170" s="131"/>
      <x:c r="I170" s="131"/>
      <x:c r="L170" s="133"/>
    </x:row>
    <x:row r="171">
      <x:c r="D171" s="128"/>
      <x:c r="E171" s="128"/>
      <x:c r="F171" s="128"/>
      <x:c r="G171" s="131"/>
      <x:c r="H171" s="131"/>
      <x:c r="I171" s="131"/>
      <x:c r="L171" s="133"/>
    </x:row>
    <x:row r="172">
      <x:c r="D172" s="128"/>
      <x:c r="E172" s="128"/>
      <x:c r="F172" s="128"/>
      <x:c r="G172" s="131"/>
      <x:c r="H172" s="131"/>
      <x:c r="I172" s="131"/>
      <x:c r="L172" s="133"/>
    </x:row>
    <x:row r="173">
      <x:c r="D173" s="128"/>
      <x:c r="E173" s="128"/>
      <x:c r="F173" s="128"/>
      <x:c r="G173" s="131"/>
      <x:c r="H173" s="131"/>
      <x:c r="I173" s="131"/>
      <x:c r="L173" s="133"/>
    </x:row>
    <x:row r="174">
      <x:c r="D174" s="128"/>
      <x:c r="E174" s="128"/>
      <x:c r="F174" s="128"/>
      <x:c r="G174" s="131"/>
      <x:c r="H174" s="131"/>
      <x:c r="I174" s="131"/>
      <x:c r="L174" s="133"/>
    </x:row>
    <x:row r="175">
      <x:c r="D175" s="128"/>
      <x:c r="E175" s="128"/>
      <x:c r="F175" s="128"/>
      <x:c r="G175" s="131"/>
      <x:c r="H175" s="131"/>
      <x:c r="I175" s="131"/>
      <x:c r="L175" s="133"/>
    </x:row>
    <x:row r="176">
      <x:c r="D176" s="128"/>
      <x:c r="E176" s="128"/>
      <x:c r="F176" s="128"/>
      <x:c r="G176" s="131"/>
      <x:c r="H176" s="131"/>
      <x:c r="I176" s="131"/>
      <x:c r="L176" s="133"/>
    </x:row>
    <x:row r="177">
      <x:c r="D177" s="128"/>
      <x:c r="E177" s="128"/>
      <x:c r="F177" s="128"/>
      <x:c r="G177" s="131"/>
      <x:c r="H177" s="131"/>
      <x:c r="I177" s="131"/>
      <x:c r="L177" s="133"/>
    </x:row>
    <x:row r="178">
      <x:c r="D178" s="128"/>
      <x:c r="E178" s="128"/>
      <x:c r="F178" s="128"/>
      <x:c r="G178" s="131"/>
      <x:c r="H178" s="131"/>
      <x:c r="I178" s="131"/>
      <x:c r="L178" s="133"/>
    </x:row>
    <x:row r="179">
      <x:c r="D179" s="128"/>
      <x:c r="E179" s="128"/>
      <x:c r="F179" s="128"/>
      <x:c r="G179" s="131"/>
      <x:c r="H179" s="131"/>
      <x:c r="I179" s="131"/>
      <x:c r="L179" s="133"/>
    </x:row>
    <x:row r="180">
      <x:c r="D180" s="128"/>
      <x:c r="E180" s="128"/>
      <x:c r="F180" s="128"/>
      <x:c r="G180" s="131"/>
      <x:c r="H180" s="131"/>
      <x:c r="I180" s="131"/>
      <x:c r="L180" s="133"/>
    </x:row>
    <x:row r="181">
      <x:c r="D181" s="128"/>
      <x:c r="E181" s="128"/>
      <x:c r="F181" s="128"/>
      <x:c r="G181" s="131"/>
      <x:c r="H181" s="131"/>
      <x:c r="I181" s="131"/>
      <x:c r="L181" s="133"/>
    </x:row>
    <x:row r="182">
      <x:c r="D182" s="128"/>
      <x:c r="E182" s="128"/>
      <x:c r="F182" s="128"/>
      <x:c r="G182" s="131"/>
      <x:c r="H182" s="131"/>
      <x:c r="I182" s="131"/>
      <x:c r="L182" s="133"/>
    </x:row>
    <x:row r="183">
      <x:c r="D183" s="128"/>
      <x:c r="E183" s="128"/>
      <x:c r="F183" s="128"/>
      <x:c r="G183" s="131"/>
      <x:c r="H183" s="131"/>
      <x:c r="I183" s="131"/>
      <x:c r="L183" s="133"/>
    </x:row>
    <x:row r="184">
      <x:c r="D184" s="128"/>
      <x:c r="E184" s="128"/>
      <x:c r="F184" s="128"/>
      <x:c r="G184" s="131"/>
      <x:c r="H184" s="131"/>
      <x:c r="I184" s="131"/>
      <x:c r="L184" s="133"/>
    </x:row>
    <x:row r="185">
      <x:c r="D185" s="128"/>
      <x:c r="E185" s="128"/>
      <x:c r="F185" s="128"/>
      <x:c r="G185" s="131"/>
      <x:c r="H185" s="131"/>
      <x:c r="I185" s="131"/>
      <x:c r="L185" s="133"/>
    </x:row>
    <x:row r="186">
      <x:c r="D186" s="128"/>
      <x:c r="E186" s="128"/>
      <x:c r="F186" s="128"/>
      <x:c r="G186" s="131"/>
      <x:c r="H186" s="131"/>
      <x:c r="I186" s="131"/>
      <x:c r="L186" s="133"/>
    </x:row>
    <x:row r="187">
      <x:c r="D187" s="128"/>
      <x:c r="E187" s="128"/>
      <x:c r="F187" s="128"/>
      <x:c r="G187" s="131"/>
      <x:c r="H187" s="131"/>
      <x:c r="I187" s="131"/>
      <x:c r="L187" s="133"/>
    </x:row>
    <x:row r="188">
      <x:c r="D188" s="128"/>
      <x:c r="E188" s="128"/>
      <x:c r="F188" s="128"/>
      <x:c r="G188" s="131"/>
      <x:c r="H188" s="131"/>
      <x:c r="I188" s="131"/>
      <x:c r="L188" s="133"/>
    </x:row>
    <x:row r="189">
      <x:c r="D189" s="128"/>
      <x:c r="E189" s="128"/>
      <x:c r="F189" s="128"/>
      <x:c r="G189" s="131"/>
      <x:c r="H189" s="131"/>
      <x:c r="I189" s="131"/>
      <x:c r="L189" s="133"/>
    </x:row>
    <x:row r="190">
      <x:c r="D190" s="128"/>
      <x:c r="E190" s="128"/>
      <x:c r="F190" s="128"/>
      <x:c r="G190" s="131"/>
      <x:c r="H190" s="131"/>
      <x:c r="I190" s="131"/>
      <x:c r="L190" s="133"/>
    </x:row>
    <x:row r="191">
      <x:c r="D191" s="128"/>
      <x:c r="E191" s="128"/>
      <x:c r="F191" s="128"/>
      <x:c r="G191" s="131"/>
      <x:c r="H191" s="131"/>
      <x:c r="I191" s="131"/>
      <x:c r="L191" s="133"/>
    </x:row>
    <x:row r="192">
      <x:c r="D192" s="128"/>
      <x:c r="E192" s="128"/>
      <x:c r="F192" s="128"/>
      <x:c r="G192" s="131"/>
      <x:c r="H192" s="131"/>
      <x:c r="I192" s="131"/>
      <x:c r="L192" s="133"/>
    </x:row>
    <x:row r="193">
      <x:c r="D193" s="128"/>
      <x:c r="E193" s="128"/>
      <x:c r="F193" s="128"/>
      <x:c r="G193" s="131"/>
      <x:c r="H193" s="131"/>
      <x:c r="I193" s="131"/>
      <x:c r="L193" s="133"/>
    </x:row>
    <x:row r="194">
      <x:c r="D194" s="128"/>
      <x:c r="E194" s="128"/>
      <x:c r="F194" s="128"/>
      <x:c r="G194" s="131"/>
      <x:c r="H194" s="131"/>
      <x:c r="I194" s="131"/>
      <x:c r="L194" s="133"/>
    </x:row>
    <x:row r="195">
      <x:c r="D195" s="128"/>
      <x:c r="E195" s="128"/>
      <x:c r="F195" s="128"/>
      <x:c r="G195" s="131"/>
      <x:c r="H195" s="131"/>
      <x:c r="I195" s="131"/>
      <x:c r="L195" s="133"/>
    </x:row>
    <x:row r="196">
      <x:c r="D196" s="128"/>
      <x:c r="E196" s="128"/>
      <x:c r="F196" s="128"/>
      <x:c r="G196" s="131"/>
      <x:c r="H196" s="131"/>
      <x:c r="I196" s="131"/>
      <x:c r="L196" s="133"/>
    </x:row>
    <x:row r="197">
      <x:c r="D197" s="128"/>
      <x:c r="E197" s="128"/>
      <x:c r="F197" s="128"/>
      <x:c r="G197" s="131"/>
      <x:c r="H197" s="131"/>
      <x:c r="I197" s="131"/>
      <x:c r="L197" s="133"/>
    </x:row>
    <x:row r="198">
      <x:c r="D198" s="128"/>
      <x:c r="E198" s="128"/>
      <x:c r="F198" s="128"/>
      <x:c r="G198" s="131"/>
      <x:c r="H198" s="131"/>
      <x:c r="I198" s="131"/>
      <x:c r="L198" s="133"/>
    </x:row>
    <x:row r="199">
      <x:c r="D199" s="128"/>
      <x:c r="E199" s="128"/>
      <x:c r="F199" s="128"/>
      <x:c r="G199" s="131"/>
      <x:c r="H199" s="131"/>
      <x:c r="I199" s="131"/>
      <x:c r="L199" s="133"/>
    </x:row>
    <x:row r="200">
      <x:c r="D200" s="128"/>
      <x:c r="E200" s="128"/>
      <x:c r="F200" s="128"/>
      <x:c r="G200" s="131"/>
      <x:c r="H200" s="131"/>
      <x:c r="I200" s="131"/>
      <x:c r="L200" s="133"/>
    </x:row>
    <x:row r="201">
      <x:c r="D201" s="128"/>
      <x:c r="E201" s="128"/>
      <x:c r="F201" s="128"/>
      <x:c r="G201" s="131"/>
      <x:c r="H201" s="131"/>
      <x:c r="I201" s="131"/>
      <x:c r="L201" s="133"/>
    </x:row>
    <x:row r="202">
      <x:c r="D202" s="128"/>
      <x:c r="E202" s="128"/>
      <x:c r="F202" s="128"/>
      <x:c r="G202" s="131"/>
      <x:c r="H202" s="131"/>
      <x:c r="I202" s="131"/>
      <x:c r="L202" s="133"/>
    </x:row>
    <x:row r="203">
      <x:c r="D203" s="128"/>
      <x:c r="E203" s="128"/>
      <x:c r="F203" s="128"/>
      <x:c r="G203" s="131"/>
      <x:c r="H203" s="131"/>
      <x:c r="I203" s="131"/>
      <x:c r="L203" s="133"/>
    </x:row>
    <x:row r="204">
      <x:c r="D204" s="128"/>
      <x:c r="E204" s="128"/>
      <x:c r="F204" s="128"/>
      <x:c r="G204" s="131"/>
      <x:c r="H204" s="131"/>
      <x:c r="I204" s="131"/>
      <x:c r="L204" s="133"/>
    </x:row>
    <x:row r="205">
      <x:c r="D205" s="128"/>
      <x:c r="E205" s="128"/>
      <x:c r="F205" s="128"/>
      <x:c r="G205" s="131"/>
      <x:c r="H205" s="131"/>
      <x:c r="I205" s="131"/>
      <x:c r="L205" s="133"/>
    </x:row>
    <x:row r="206">
      <x:c r="D206" s="128"/>
      <x:c r="E206" s="128"/>
      <x:c r="F206" s="128"/>
      <x:c r="G206" s="131"/>
      <x:c r="H206" s="131"/>
      <x:c r="I206" s="131"/>
      <x:c r="L206" s="133"/>
    </x:row>
    <x:row r="207">
      <x:c r="D207" s="128"/>
      <x:c r="E207" s="128"/>
      <x:c r="F207" s="128"/>
      <x:c r="G207" s="131"/>
      <x:c r="H207" s="131"/>
      <x:c r="I207" s="131"/>
      <x:c r="L207" s="133"/>
    </x:row>
    <x:row r="208">
      <x:c r="D208" s="128"/>
      <x:c r="E208" s="128"/>
      <x:c r="F208" s="128"/>
      <x:c r="G208" s="131"/>
      <x:c r="H208" s="131"/>
      <x:c r="I208" s="131"/>
      <x:c r="L208" s="133"/>
    </x:row>
    <x:row r="209">
      <x:c r="D209" s="128"/>
      <x:c r="E209" s="128"/>
      <x:c r="F209" s="128"/>
      <x:c r="G209" s="131"/>
      <x:c r="H209" s="131"/>
      <x:c r="I209" s="131"/>
      <x:c r="L209" s="133"/>
    </x:row>
    <x:row r="210">
      <x:c r="D210" s="128"/>
      <x:c r="E210" s="128"/>
      <x:c r="F210" s="128"/>
      <x:c r="G210" s="131"/>
      <x:c r="H210" s="131"/>
      <x:c r="I210" s="131"/>
      <x:c r="L210" s="133"/>
    </x:row>
    <x:row r="211">
      <x:c r="D211" s="128"/>
      <x:c r="E211" s="128"/>
      <x:c r="F211" s="128"/>
      <x:c r="G211" s="131"/>
      <x:c r="H211" s="131"/>
      <x:c r="I211" s="131"/>
      <x:c r="L211" s="133"/>
    </x:row>
    <x:row r="212">
      <x:c r="D212" s="128"/>
      <x:c r="E212" s="128"/>
      <x:c r="F212" s="128"/>
      <x:c r="G212" s="131"/>
      <x:c r="H212" s="131"/>
      <x:c r="I212" s="131"/>
      <x:c r="L212" s="133"/>
    </x:row>
    <x:row r="213">
      <x:c r="D213" s="128"/>
      <x:c r="E213" s="128"/>
      <x:c r="F213" s="128"/>
      <x:c r="G213" s="131"/>
      <x:c r="H213" s="131"/>
      <x:c r="I213" s="131"/>
      <x:c r="L213" s="133"/>
    </x:row>
    <x:row r="214">
      <x:c r="D214" s="128"/>
      <x:c r="E214" s="128"/>
      <x:c r="F214" s="128"/>
      <x:c r="G214" s="131"/>
      <x:c r="H214" s="131"/>
      <x:c r="I214" s="131"/>
      <x:c r="L214" s="133"/>
    </x:row>
    <x:row r="215">
      <x:c r="D215" s="128"/>
      <x:c r="E215" s="128"/>
      <x:c r="F215" s="128"/>
      <x:c r="G215" s="131"/>
      <x:c r="H215" s="131"/>
      <x:c r="I215" s="131"/>
      <x:c r="L215" s="133"/>
    </x:row>
    <x:row r="216">
      <x:c r="D216" s="128"/>
      <x:c r="E216" s="128"/>
      <x:c r="F216" s="128"/>
      <x:c r="G216" s="131"/>
      <x:c r="H216" s="131"/>
      <x:c r="I216" s="131"/>
      <x:c r="L216" s="133"/>
    </x:row>
    <x:row r="217">
      <x:c r="D217" s="128"/>
      <x:c r="E217" s="128"/>
      <x:c r="F217" s="128"/>
      <x:c r="G217" s="131"/>
      <x:c r="H217" s="131"/>
      <x:c r="I217" s="131"/>
      <x:c r="L217" s="133"/>
    </x:row>
    <x:row r="218">
      <x:c r="D218" s="128"/>
      <x:c r="E218" s="128"/>
      <x:c r="F218" s="128"/>
      <x:c r="G218" s="131"/>
      <x:c r="H218" s="131"/>
      <x:c r="I218" s="131"/>
      <x:c r="L218" s="133"/>
    </x:row>
    <x:row r="219">
      <x:c r="D219" s="128"/>
      <x:c r="E219" s="128"/>
      <x:c r="F219" s="128"/>
      <x:c r="G219" s="131"/>
      <x:c r="H219" s="131"/>
      <x:c r="I219" s="131"/>
      <x:c r="L219" s="133"/>
    </x:row>
    <x:row r="220">
      <x:c r="D220" s="128"/>
      <x:c r="E220" s="128"/>
      <x:c r="F220" s="128"/>
      <x:c r="G220" s="131"/>
      <x:c r="H220" s="131"/>
      <x:c r="I220" s="131"/>
      <x:c r="L220" s="133"/>
    </x:row>
    <x:row r="221">
      <x:c r="D221" s="128"/>
      <x:c r="E221" s="128"/>
      <x:c r="F221" s="128"/>
      <x:c r="G221" s="131"/>
      <x:c r="H221" s="131"/>
      <x:c r="I221" s="131"/>
      <x:c r="L221" s="133"/>
    </x:row>
    <x:row r="222">
      <x:c r="D222" s="128"/>
      <x:c r="E222" s="128"/>
      <x:c r="F222" s="128"/>
      <x:c r="G222" s="131"/>
      <x:c r="H222" s="131"/>
      <x:c r="I222" s="131"/>
      <x:c r="L222" s="133"/>
    </x:row>
    <x:row r="223">
      <x:c r="D223" s="128"/>
      <x:c r="E223" s="128"/>
      <x:c r="F223" s="128"/>
      <x:c r="G223" s="131"/>
      <x:c r="H223" s="131"/>
      <x:c r="I223" s="131"/>
      <x:c r="L223" s="133"/>
    </x:row>
    <x:row r="224">
      <x:c r="D224" s="128"/>
      <x:c r="E224" s="128"/>
      <x:c r="F224" s="128"/>
      <x:c r="G224" s="131"/>
      <x:c r="H224" s="131"/>
      <x:c r="I224" s="131"/>
      <x:c r="L224" s="133"/>
    </x:row>
    <x:row r="225">
      <x:c r="D225" s="128"/>
      <x:c r="E225" s="128"/>
      <x:c r="F225" s="128"/>
      <x:c r="G225" s="131"/>
      <x:c r="H225" s="131"/>
      <x:c r="I225" s="131"/>
      <x:c r="L225" s="133"/>
    </x:row>
    <x:row r="226">
      <x:c r="D226" s="128"/>
      <x:c r="E226" s="128"/>
      <x:c r="F226" s="128"/>
      <x:c r="G226" s="131"/>
      <x:c r="H226" s="131"/>
      <x:c r="I226" s="131"/>
      <x:c r="L226" s="133"/>
    </x:row>
    <x:row r="227">
      <x:c r="D227" s="128"/>
      <x:c r="E227" s="128"/>
      <x:c r="F227" s="128"/>
      <x:c r="G227" s="131"/>
      <x:c r="H227" s="131"/>
      <x:c r="I227" s="131"/>
      <x:c r="L227" s="133"/>
    </x:row>
    <x:row r="228">
      <x:c r="D228" s="128"/>
      <x:c r="E228" s="128"/>
      <x:c r="F228" s="128"/>
      <x:c r="G228" s="131"/>
      <x:c r="H228" s="131"/>
      <x:c r="I228" s="131"/>
      <x:c r="L228" s="133"/>
    </x:row>
    <x:row r="229">
      <x:c r="D229" s="128"/>
      <x:c r="E229" s="128"/>
      <x:c r="F229" s="128"/>
      <x:c r="G229" s="131"/>
      <x:c r="H229" s="131"/>
      <x:c r="I229" s="131"/>
      <x:c r="L229" s="133"/>
    </x:row>
    <x:row r="230">
      <x:c r="D230" s="128"/>
      <x:c r="E230" s="128"/>
      <x:c r="F230" s="128"/>
      <x:c r="G230" s="131"/>
      <x:c r="H230" s="131"/>
      <x:c r="I230" s="131"/>
      <x:c r="L230" s="133"/>
    </x:row>
    <x:row r="231">
      <x:c r="D231" s="128"/>
      <x:c r="E231" s="128"/>
      <x:c r="F231" s="128"/>
      <x:c r="G231" s="131"/>
      <x:c r="H231" s="131"/>
      <x:c r="I231" s="131"/>
      <x:c r="L231" s="133"/>
    </x:row>
    <x:row r="232">
      <x:c r="D232" s="128"/>
      <x:c r="E232" s="128"/>
      <x:c r="F232" s="128"/>
      <x:c r="G232" s="131"/>
      <x:c r="H232" s="131"/>
      <x:c r="I232" s="131"/>
      <x:c r="L232" s="133"/>
    </x:row>
    <x:row r="233">
      <x:c r="D233" s="128"/>
      <x:c r="E233" s="128"/>
      <x:c r="F233" s="128"/>
      <x:c r="G233" s="131"/>
      <x:c r="H233" s="131"/>
      <x:c r="I233" s="131"/>
      <x:c r="L233" s="133"/>
    </x:row>
    <x:row r="234">
      <x:c r="D234" s="128"/>
      <x:c r="E234" s="128"/>
      <x:c r="F234" s="128"/>
      <x:c r="G234" s="131"/>
      <x:c r="H234" s="131"/>
      <x:c r="I234" s="131"/>
      <x:c r="L234" s="133"/>
    </x:row>
    <x:row r="235">
      <x:c r="D235" s="128"/>
      <x:c r="E235" s="128"/>
      <x:c r="F235" s="128"/>
      <x:c r="G235" s="131"/>
      <x:c r="H235" s="131"/>
      <x:c r="I235" s="131"/>
      <x:c r="L235" s="133"/>
    </x:row>
    <x:row r="236">
      <x:c r="D236" s="128"/>
      <x:c r="E236" s="128"/>
      <x:c r="F236" s="128"/>
      <x:c r="G236" s="131"/>
      <x:c r="H236" s="131"/>
      <x:c r="I236" s="131"/>
      <x:c r="L236" s="133"/>
    </x:row>
    <x:row r="237">
      <x:c r="D237" s="128"/>
      <x:c r="E237" s="128"/>
      <x:c r="F237" s="128"/>
      <x:c r="G237" s="131"/>
      <x:c r="H237" s="131"/>
      <x:c r="I237" s="131"/>
      <x:c r="L237" s="133"/>
    </x:row>
    <x:row r="238">
      <x:c r="D238" s="128"/>
      <x:c r="E238" s="128"/>
      <x:c r="F238" s="128"/>
      <x:c r="G238" s="131"/>
      <x:c r="H238" s="131"/>
      <x:c r="I238" s="131"/>
      <x:c r="L238" s="133"/>
    </x:row>
    <x:row r="239">
      <x:c r="D239" s="128"/>
      <x:c r="E239" s="128"/>
      <x:c r="F239" s="128"/>
      <x:c r="G239" s="131"/>
      <x:c r="H239" s="131"/>
      <x:c r="I239" s="131"/>
      <x:c r="L239" s="133"/>
    </x:row>
    <x:row r="240">
      <x:c r="D240" s="128"/>
      <x:c r="E240" s="128"/>
      <x:c r="F240" s="128"/>
      <x:c r="G240" s="131"/>
      <x:c r="H240" s="131"/>
      <x:c r="I240" s="131"/>
      <x:c r="L240" s="133"/>
    </x:row>
    <x:row r="241">
      <x:c r="D241" s="128"/>
      <x:c r="E241" s="128"/>
      <x:c r="F241" s="128"/>
      <x:c r="G241" s="131"/>
      <x:c r="H241" s="131"/>
      <x:c r="I241" s="131"/>
      <x:c r="L241" s="133"/>
    </x:row>
    <x:row r="242">
      <x:c r="D242" s="128"/>
      <x:c r="E242" s="128"/>
      <x:c r="F242" s="128"/>
      <x:c r="G242" s="131"/>
      <x:c r="H242" s="131"/>
      <x:c r="I242" s="131"/>
      <x:c r="L242" s="133"/>
    </x:row>
    <x:row r="243">
      <x:c r="D243" s="128"/>
      <x:c r="E243" s="128"/>
      <x:c r="F243" s="128"/>
      <x:c r="G243" s="131"/>
      <x:c r="H243" s="131"/>
      <x:c r="I243" s="131"/>
      <x:c r="L243" s="133"/>
    </x:row>
    <x:row r="244">
      <x:c r="D244" s="128"/>
      <x:c r="E244" s="128"/>
      <x:c r="F244" s="128"/>
      <x:c r="G244" s="131"/>
      <x:c r="H244" s="131"/>
      <x:c r="I244" s="131"/>
      <x:c r="L244" s="133"/>
    </x:row>
    <x:row r="245">
      <x:c r="D245" s="128"/>
      <x:c r="E245" s="128"/>
      <x:c r="F245" s="128"/>
      <x:c r="G245" s="131"/>
      <x:c r="H245" s="131"/>
      <x:c r="I245" s="131"/>
      <x:c r="L245" s="133"/>
    </x:row>
    <x:row r="246">
      <x:c r="D246" s="128"/>
      <x:c r="E246" s="128"/>
      <x:c r="F246" s="128"/>
      <x:c r="G246" s="131"/>
      <x:c r="H246" s="131"/>
      <x:c r="I246" s="131"/>
      <x:c r="L246" s="133"/>
    </x:row>
    <x:row r="247">
      <x:c r="D247" s="128"/>
      <x:c r="E247" s="128"/>
      <x:c r="F247" s="128"/>
      <x:c r="G247" s="131"/>
      <x:c r="H247" s="131"/>
      <x:c r="I247" s="131"/>
      <x:c r="L247" s="133"/>
    </x:row>
    <x:row r="248">
      <x:c r="D248" s="128"/>
      <x:c r="E248" s="128"/>
      <x:c r="F248" s="128"/>
      <x:c r="G248" s="131"/>
      <x:c r="H248" s="131"/>
      <x:c r="I248" s="131"/>
      <x:c r="L248" s="133"/>
    </x:row>
    <x:row r="249">
      <x:c r="D249" s="128"/>
      <x:c r="E249" s="128"/>
      <x:c r="F249" s="128"/>
      <x:c r="G249" s="131"/>
      <x:c r="H249" s="131"/>
      <x:c r="I249" s="131"/>
      <x:c r="L249" s="133"/>
    </x:row>
    <x:row r="250">
      <x:c r="D250" s="128"/>
      <x:c r="E250" s="128"/>
      <x:c r="F250" s="128"/>
      <x:c r="G250" s="131"/>
      <x:c r="H250" s="131"/>
      <x:c r="I250" s="131"/>
      <x:c r="L250" s="133"/>
    </x:row>
    <x:row r="251">
      <x:c r="D251" s="128"/>
      <x:c r="E251" s="128"/>
      <x:c r="F251" s="128"/>
      <x:c r="G251" s="131"/>
      <x:c r="H251" s="131"/>
      <x:c r="I251" s="131"/>
      <x:c r="L251" s="133"/>
    </x:row>
    <x:row r="252">
      <x:c r="D252" s="128"/>
      <x:c r="E252" s="128"/>
      <x:c r="F252" s="128"/>
      <x:c r="G252" s="131"/>
      <x:c r="H252" s="131"/>
      <x:c r="I252" s="131"/>
      <x:c r="L252" s="133"/>
    </x:row>
    <x:row r="253">
      <x:c r="D253" s="128"/>
      <x:c r="E253" s="128"/>
      <x:c r="F253" s="128"/>
      <x:c r="G253" s="131"/>
      <x:c r="H253" s="131"/>
      <x:c r="I253" s="131"/>
      <x:c r="L253" s="133"/>
    </x:row>
    <x:row r="254">
      <x:c r="D254" s="128"/>
      <x:c r="E254" s="128"/>
      <x:c r="F254" s="128"/>
      <x:c r="G254" s="131"/>
      <x:c r="H254" s="131"/>
      <x:c r="I254" s="131"/>
      <x:c r="L254" s="133"/>
    </x:row>
    <x:row r="255">
      <x:c r="D255" s="128"/>
      <x:c r="E255" s="128"/>
      <x:c r="F255" s="128"/>
      <x:c r="G255" s="131"/>
      <x:c r="H255" s="131"/>
      <x:c r="I255" s="131"/>
      <x:c r="L255" s="133"/>
    </x:row>
    <x:row r="256">
      <x:c r="D256" s="128"/>
      <x:c r="E256" s="128"/>
      <x:c r="F256" s="128"/>
      <x:c r="G256" s="131"/>
      <x:c r="H256" s="131"/>
      <x:c r="I256" s="131"/>
      <x:c r="L256" s="133"/>
    </x:row>
    <x:row r="257">
      <x:c r="D257" s="128"/>
      <x:c r="E257" s="128"/>
      <x:c r="F257" s="128"/>
      <x:c r="G257" s="131"/>
      <x:c r="H257" s="131"/>
      <x:c r="I257" s="131"/>
      <x:c r="L257" s="133"/>
    </x:row>
    <x:row r="258">
      <x:c r="D258" s="128"/>
      <x:c r="E258" s="128"/>
      <x:c r="F258" s="128"/>
      <x:c r="G258" s="131"/>
      <x:c r="H258" s="131"/>
      <x:c r="I258" s="131"/>
      <x:c r="L258" s="133"/>
    </x:row>
    <x:row r="259">
      <x:c r="D259" s="128"/>
      <x:c r="E259" s="128"/>
      <x:c r="F259" s="128"/>
      <x:c r="G259" s="131"/>
      <x:c r="H259" s="131"/>
      <x:c r="I259" s="131"/>
      <x:c r="L259" s="133"/>
    </x:row>
    <x:row r="260">
      <x:c r="D260" s="128"/>
      <x:c r="E260" s="128"/>
      <x:c r="F260" s="128"/>
      <x:c r="G260" s="131"/>
      <x:c r="H260" s="131"/>
      <x:c r="I260" s="131"/>
      <x:c r="L260" s="133"/>
    </x:row>
    <x:row r="261">
      <x:c r="D261" s="128"/>
      <x:c r="E261" s="128"/>
      <x:c r="F261" s="128"/>
      <x:c r="G261" s="131"/>
      <x:c r="H261" s="131"/>
      <x:c r="I261" s="131"/>
      <x:c r="L261" s="133"/>
    </x:row>
    <x:row r="262">
      <x:c r="D262" s="128"/>
      <x:c r="E262" s="128"/>
      <x:c r="F262" s="128"/>
      <x:c r="G262" s="131"/>
      <x:c r="H262" s="131"/>
      <x:c r="I262" s="131"/>
      <x:c r="L262" s="133"/>
    </x:row>
    <x:row r="263">
      <x:c r="D263" s="128"/>
      <x:c r="E263" s="128"/>
      <x:c r="F263" s="128"/>
      <x:c r="G263" s="131"/>
      <x:c r="H263" s="131"/>
      <x:c r="I263" s="131"/>
      <x:c r="L263" s="133"/>
    </x:row>
    <x:row r="264">
      <x:c r="D264" s="128"/>
      <x:c r="E264" s="128"/>
      <x:c r="F264" s="128"/>
      <x:c r="G264" s="131"/>
      <x:c r="H264" s="131"/>
      <x:c r="I264" s="131"/>
      <x:c r="L264" s="133"/>
    </x:row>
    <x:row r="265">
      <x:c r="D265" s="128"/>
      <x:c r="E265" s="128"/>
      <x:c r="F265" s="128"/>
      <x:c r="G265" s="131"/>
      <x:c r="H265" s="131"/>
      <x:c r="I265" s="131"/>
      <x:c r="L265" s="133"/>
    </x:row>
    <x:row r="266">
      <x:c r="D266" s="128"/>
      <x:c r="E266" s="128"/>
      <x:c r="F266" s="128"/>
      <x:c r="G266" s="131"/>
      <x:c r="H266" s="131"/>
      <x:c r="I266" s="131"/>
      <x:c r="L266" s="133"/>
    </x:row>
    <x:row r="267">
      <x:c r="D267" s="128"/>
      <x:c r="E267" s="128"/>
      <x:c r="F267" s="128"/>
      <x:c r="G267" s="131"/>
      <x:c r="H267" s="131"/>
      <x:c r="I267" s="131"/>
      <x:c r="L267" s="133"/>
    </x:row>
    <x:row r="268">
      <x:c r="D268" s="128"/>
      <x:c r="E268" s="128"/>
      <x:c r="F268" s="128"/>
      <x:c r="G268" s="131"/>
      <x:c r="H268" s="131"/>
      <x:c r="I268" s="131"/>
      <x:c r="L268" s="133"/>
    </x:row>
    <x:row r="269">
      <x:c r="D269" s="128"/>
      <x:c r="E269" s="128"/>
      <x:c r="F269" s="128"/>
      <x:c r="G269" s="131"/>
      <x:c r="H269" s="131"/>
      <x:c r="I269" s="131"/>
      <x:c r="L269" s="133"/>
    </x:row>
    <x:row r="270">
      <x:c r="D270" s="128"/>
      <x:c r="E270" s="128"/>
      <x:c r="F270" s="128"/>
      <x:c r="G270" s="131"/>
      <x:c r="H270" s="131"/>
      <x:c r="I270" s="131"/>
      <x:c r="L270" s="133"/>
    </x:row>
    <x:row r="271">
      <x:c r="D271" s="128"/>
      <x:c r="E271" s="128"/>
      <x:c r="F271" s="128"/>
      <x:c r="G271" s="131"/>
      <x:c r="H271" s="131"/>
      <x:c r="I271" s="131"/>
      <x:c r="L271" s="133"/>
    </x:row>
    <x:row r="272">
      <x:c r="D272" s="128"/>
      <x:c r="E272" s="128"/>
      <x:c r="F272" s="128"/>
      <x:c r="G272" s="131"/>
      <x:c r="H272" s="131"/>
      <x:c r="I272" s="131"/>
      <x:c r="L272" s="133"/>
    </x:row>
    <x:row r="273">
      <x:c r="D273" s="128"/>
      <x:c r="E273" s="128"/>
      <x:c r="F273" s="128"/>
      <x:c r="G273" s="131"/>
      <x:c r="H273" s="131"/>
      <x:c r="I273" s="131"/>
      <x:c r="L273" s="133"/>
    </x:row>
    <x:row r="274">
      <x:c r="D274" s="128"/>
      <x:c r="E274" s="128"/>
      <x:c r="F274" s="128"/>
      <x:c r="G274" s="131"/>
      <x:c r="H274" s="131"/>
      <x:c r="I274" s="131"/>
      <x:c r="L274" s="133"/>
    </x:row>
    <x:row r="275">
      <x:c r="D275" s="128"/>
      <x:c r="E275" s="128"/>
      <x:c r="F275" s="128"/>
      <x:c r="G275" s="131"/>
      <x:c r="H275" s="131"/>
      <x:c r="I275" s="131"/>
      <x:c r="L275" s="133"/>
    </x:row>
    <x:row r="276">
      <x:c r="D276" s="128"/>
      <x:c r="E276" s="128"/>
      <x:c r="F276" s="128"/>
      <x:c r="G276" s="131"/>
      <x:c r="H276" s="131"/>
      <x:c r="I276" s="131"/>
      <x:c r="L276" s="133"/>
    </x:row>
    <x:row r="277">
      <x:c r="D277" s="128"/>
      <x:c r="E277" s="128"/>
      <x:c r="F277" s="128"/>
      <x:c r="G277" s="131"/>
      <x:c r="H277" s="131"/>
      <x:c r="I277" s="131"/>
      <x:c r="L277" s="133"/>
    </x:row>
    <x:row r="278">
      <x:c r="D278" s="128"/>
      <x:c r="E278" s="128"/>
      <x:c r="F278" s="128"/>
      <x:c r="G278" s="131"/>
      <x:c r="H278" s="131"/>
      <x:c r="I278" s="131"/>
      <x:c r="L278" s="133"/>
    </x:row>
    <x:row r="279">
      <x:c r="D279" s="128"/>
      <x:c r="E279" s="128"/>
      <x:c r="F279" s="128"/>
      <x:c r="G279" s="131"/>
      <x:c r="H279" s="131"/>
      <x:c r="I279" s="131"/>
      <x:c r="L279" s="133"/>
    </x:row>
    <x:row r="280">
      <x:c r="D280" s="128"/>
      <x:c r="E280" s="128"/>
      <x:c r="F280" s="128"/>
      <x:c r="G280" s="131"/>
      <x:c r="H280" s="131"/>
      <x:c r="I280" s="131"/>
      <x:c r="L280" s="133"/>
    </x:row>
    <x:row r="281">
      <x:c r="D281" s="128"/>
      <x:c r="E281" s="128"/>
      <x:c r="F281" s="128"/>
      <x:c r="G281" s="131"/>
      <x:c r="H281" s="131"/>
      <x:c r="I281" s="131"/>
      <x:c r="L281" s="133"/>
    </x:row>
    <x:row r="282">
      <x:c r="D282" s="128"/>
      <x:c r="E282" s="128"/>
      <x:c r="F282" s="128"/>
      <x:c r="G282" s="131"/>
      <x:c r="H282" s="131"/>
      <x:c r="I282" s="131"/>
      <x:c r="L282" s="133"/>
    </x:row>
    <x:row r="283">
      <x:c r="D283" s="128"/>
      <x:c r="E283" s="128"/>
      <x:c r="F283" s="128"/>
      <x:c r="G283" s="131"/>
      <x:c r="H283" s="131"/>
      <x:c r="I283" s="131"/>
      <x:c r="L283" s="133"/>
    </x:row>
    <x:row r="284">
      <x:c r="D284" s="128"/>
      <x:c r="E284" s="128"/>
      <x:c r="F284" s="128"/>
      <x:c r="G284" s="131"/>
      <x:c r="H284" s="131"/>
      <x:c r="I284" s="131"/>
      <x:c r="L284" s="133"/>
    </x:row>
    <x:row r="285">
      <x:c r="D285" s="128"/>
      <x:c r="E285" s="128"/>
      <x:c r="F285" s="128"/>
      <x:c r="G285" s="131"/>
      <x:c r="H285" s="131"/>
      <x:c r="I285" s="131"/>
      <x:c r="L285" s="133"/>
    </x:row>
    <x:row r="286">
      <x:c r="D286" s="128"/>
      <x:c r="E286" s="128"/>
      <x:c r="F286" s="128"/>
      <x:c r="G286" s="131"/>
      <x:c r="H286" s="131"/>
      <x:c r="I286" s="131"/>
      <x:c r="L286" s="133"/>
    </x:row>
    <x:row r="287">
      <x:c r="D287" s="128"/>
      <x:c r="E287" s="128"/>
      <x:c r="F287" s="128"/>
      <x:c r="G287" s="131"/>
      <x:c r="H287" s="131"/>
      <x:c r="I287" s="131"/>
      <x:c r="L287" s="133"/>
    </x:row>
    <x:row r="288">
      <x:c r="D288" s="128"/>
      <x:c r="E288" s="128"/>
      <x:c r="F288" s="128"/>
      <x:c r="G288" s="131"/>
      <x:c r="H288" s="131"/>
      <x:c r="I288" s="131"/>
      <x:c r="L288" s="133"/>
    </x:row>
    <x:row r="289">
      <x:c r="D289" s="128"/>
      <x:c r="E289" s="128"/>
      <x:c r="F289" s="128"/>
      <x:c r="G289" s="131"/>
      <x:c r="H289" s="131"/>
      <x:c r="I289" s="131"/>
      <x:c r="L289" s="133"/>
    </x:row>
    <x:row r="290">
      <x:c r="D290" s="128"/>
      <x:c r="E290" s="128"/>
      <x:c r="F290" s="128"/>
      <x:c r="G290" s="131"/>
      <x:c r="H290" s="131"/>
      <x:c r="I290" s="131"/>
      <x:c r="L290" s="133"/>
    </x:row>
    <x:row r="291">
      <x:c r="D291" s="128"/>
      <x:c r="E291" s="128"/>
      <x:c r="F291" s="128"/>
      <x:c r="G291" s="131"/>
      <x:c r="H291" s="131"/>
      <x:c r="I291" s="131"/>
      <x:c r="L291" s="133"/>
    </x:row>
    <x:row r="292">
      <x:c r="D292" s="128"/>
      <x:c r="E292" s="128"/>
      <x:c r="F292" s="128"/>
      <x:c r="G292" s="131"/>
      <x:c r="H292" s="131"/>
      <x:c r="I292" s="131"/>
      <x:c r="L292" s="133"/>
    </x:row>
    <x:row r="293">
      <x:c r="D293" s="128"/>
      <x:c r="E293" s="128"/>
      <x:c r="F293" s="128"/>
      <x:c r="G293" s="131"/>
      <x:c r="H293" s="131"/>
      <x:c r="I293" s="131"/>
      <x:c r="L293" s="133"/>
    </x:row>
    <x:row r="294">
      <x:c r="D294" s="128"/>
      <x:c r="E294" s="128"/>
      <x:c r="F294" s="128"/>
      <x:c r="G294" s="131"/>
      <x:c r="H294" s="131"/>
      <x:c r="I294" s="131"/>
      <x:c r="L294" s="133"/>
    </x:row>
    <x:row r="295">
      <x:c r="D295" s="128"/>
      <x:c r="E295" s="128"/>
      <x:c r="F295" s="128"/>
      <x:c r="G295" s="131"/>
      <x:c r="H295" s="131"/>
      <x:c r="I295" s="131"/>
      <x:c r="L295" s="133"/>
    </x:row>
    <x:row r="296">
      <x:c r="D296" s="128"/>
      <x:c r="E296" s="128"/>
      <x:c r="F296" s="128"/>
      <x:c r="G296" s="131"/>
      <x:c r="H296" s="131"/>
      <x:c r="I296" s="131"/>
      <x:c r="L296" s="133"/>
    </x:row>
    <x:row r="297">
      <x:c r="D297" s="128"/>
      <x:c r="E297" s="128"/>
      <x:c r="F297" s="128"/>
      <x:c r="G297" s="131"/>
      <x:c r="H297" s="131"/>
      <x:c r="I297" s="131"/>
      <x:c r="L297" s="133"/>
    </x:row>
    <x:row r="298">
      <x:c r="D298" s="128"/>
      <x:c r="E298" s="128"/>
      <x:c r="F298" s="128"/>
      <x:c r="G298" s="131"/>
      <x:c r="H298" s="131"/>
      <x:c r="I298" s="131"/>
      <x:c r="L298" s="133"/>
    </x:row>
    <x:row r="299">
      <x:c r="D299" s="128"/>
      <x:c r="E299" s="128"/>
      <x:c r="F299" s="128"/>
      <x:c r="G299" s="131"/>
      <x:c r="H299" s="131"/>
      <x:c r="I299" s="131"/>
      <x:c r="L299" s="133"/>
    </x:row>
    <x:row r="300">
      <x:c r="D300" s="128"/>
      <x:c r="E300" s="128"/>
      <x:c r="F300" s="128"/>
      <x:c r="G300" s="131"/>
      <x:c r="H300" s="131"/>
      <x:c r="I300" s="131"/>
      <x:c r="L300" s="133"/>
    </x:row>
    <x:row r="301">
      <x:c r="D301" s="128"/>
      <x:c r="E301" s="128"/>
      <x:c r="F301" s="128"/>
      <x:c r="G301" s="131"/>
      <x:c r="H301" s="131"/>
      <x:c r="I301" s="131"/>
      <x:c r="L301" s="133"/>
    </x:row>
    <x:row r="302">
      <x:c r="D302" s="128"/>
      <x:c r="E302" s="128"/>
      <x:c r="F302" s="128"/>
      <x:c r="G302" s="131"/>
      <x:c r="H302" s="131"/>
      <x:c r="I302" s="131"/>
      <x:c r="L302" s="133"/>
    </x:row>
    <x:row r="303">
      <x:c r="D303" s="128"/>
      <x:c r="E303" s="128"/>
      <x:c r="F303" s="128"/>
      <x:c r="G303" s="131"/>
      <x:c r="H303" s="131"/>
      <x:c r="I303" s="131"/>
      <x:c r="L303" s="133"/>
    </x:row>
    <x:row r="304">
      <x:c r="D304" s="128"/>
      <x:c r="E304" s="128"/>
      <x:c r="F304" s="128"/>
      <x:c r="G304" s="131"/>
      <x:c r="H304" s="131"/>
      <x:c r="I304" s="131"/>
      <x:c r="L304" s="133"/>
    </x:row>
    <x:row r="305">
      <x:c r="D305" s="128"/>
      <x:c r="E305" s="128"/>
      <x:c r="F305" s="128"/>
      <x:c r="G305" s="131"/>
      <x:c r="H305" s="131"/>
      <x:c r="I305" s="131"/>
      <x:c r="L305" s="133"/>
    </x:row>
    <x:row r="306">
      <x:c r="D306" s="128"/>
      <x:c r="E306" s="128"/>
      <x:c r="F306" s="128"/>
      <x:c r="G306" s="131"/>
      <x:c r="H306" s="131"/>
      <x:c r="I306" s="131"/>
      <x:c r="L306" s="133"/>
    </x:row>
    <x:row r="307">
      <x:c r="D307" s="128"/>
      <x:c r="E307" s="128"/>
      <x:c r="F307" s="128"/>
      <x:c r="G307" s="131"/>
      <x:c r="H307" s="131"/>
      <x:c r="I307" s="131"/>
      <x:c r="L307" s="133"/>
    </x:row>
    <x:row r="308">
      <x:c r="D308" s="128"/>
      <x:c r="E308" s="128"/>
      <x:c r="F308" s="128"/>
      <x:c r="G308" s="131"/>
      <x:c r="H308" s="131"/>
      <x:c r="I308" s="131"/>
      <x:c r="L308" s="133"/>
    </x:row>
    <x:row r="309">
      <x:c r="D309" s="128"/>
      <x:c r="E309" s="128"/>
      <x:c r="F309" s="128"/>
      <x:c r="G309" s="131"/>
      <x:c r="H309" s="131"/>
      <x:c r="I309" s="131"/>
      <x:c r="L309" s="133"/>
    </x:row>
    <x:row r="310">
      <x:c r="D310" s="128"/>
      <x:c r="E310" s="128"/>
      <x:c r="F310" s="128"/>
      <x:c r="G310" s="131"/>
      <x:c r="H310" s="131"/>
      <x:c r="I310" s="131"/>
      <x:c r="L310" s="133"/>
    </x:row>
    <x:row r="311">
      <x:c r="D311" s="128"/>
      <x:c r="E311" s="128"/>
      <x:c r="F311" s="128"/>
      <x:c r="G311" s="131"/>
      <x:c r="H311" s="131"/>
      <x:c r="I311" s="131"/>
      <x:c r="L311" s="133"/>
    </x:row>
    <x:row r="312">
      <x:c r="D312" s="128"/>
      <x:c r="E312" s="128"/>
      <x:c r="F312" s="128"/>
      <x:c r="G312" s="131"/>
      <x:c r="H312" s="131"/>
      <x:c r="I312" s="131"/>
      <x:c r="L312" s="133"/>
    </x:row>
    <x:row r="313">
      <x:c r="D313" s="128"/>
      <x:c r="E313" s="128"/>
      <x:c r="F313" s="128"/>
      <x:c r="G313" s="131"/>
      <x:c r="H313" s="131"/>
      <x:c r="I313" s="131"/>
      <x:c r="L313" s="133"/>
    </x:row>
    <x:row r="314">
      <x:c r="D314" s="128"/>
      <x:c r="E314" s="128"/>
      <x:c r="F314" s="128"/>
      <x:c r="G314" s="131"/>
      <x:c r="H314" s="131"/>
      <x:c r="I314" s="131"/>
      <x:c r="L314" s="133"/>
    </x:row>
    <x:row r="315">
      <x:c r="D315" s="128"/>
      <x:c r="E315" s="128"/>
      <x:c r="F315" s="128"/>
      <x:c r="G315" s="131"/>
      <x:c r="H315" s="131"/>
      <x:c r="I315" s="131"/>
      <x:c r="L315" s="133"/>
    </x:row>
    <x:row r="316">
      <x:c r="D316" s="128"/>
      <x:c r="E316" s="128"/>
      <x:c r="F316" s="128"/>
      <x:c r="G316" s="131"/>
      <x:c r="H316" s="131"/>
      <x:c r="I316" s="131"/>
      <x:c r="L316" s="133"/>
    </x:row>
    <x:row r="317">
      <x:c r="D317" s="128"/>
      <x:c r="E317" s="128"/>
      <x:c r="F317" s="128"/>
      <x:c r="G317" s="131"/>
      <x:c r="H317" s="131"/>
      <x:c r="I317" s="131"/>
      <x:c r="L317" s="133"/>
    </x:row>
    <x:row r="318">
      <x:c r="D318" s="128"/>
      <x:c r="E318" s="128"/>
      <x:c r="F318" s="128"/>
      <x:c r="G318" s="131"/>
      <x:c r="H318" s="131"/>
      <x:c r="I318" s="131"/>
      <x:c r="L318" s="133"/>
    </x:row>
    <x:row r="319">
      <x:c r="D319" s="128"/>
      <x:c r="E319" s="128"/>
      <x:c r="F319" s="128"/>
      <x:c r="G319" s="131"/>
      <x:c r="H319" s="131"/>
      <x:c r="I319" s="131"/>
      <x:c r="L319" s="133"/>
    </x:row>
    <x:row r="320">
      <x:c r="D320" s="128"/>
      <x:c r="E320" s="128"/>
      <x:c r="F320" s="128"/>
      <x:c r="G320" s="131"/>
      <x:c r="H320" s="131"/>
      <x:c r="I320" s="131"/>
      <x:c r="L320" s="133"/>
    </x:row>
    <x:row r="321">
      <x:c r="D321" s="128"/>
      <x:c r="E321" s="128"/>
      <x:c r="F321" s="128"/>
      <x:c r="G321" s="131"/>
      <x:c r="H321" s="131"/>
      <x:c r="I321" s="131"/>
      <x:c r="L321" s="133"/>
    </x:row>
    <x:row r="322">
      <x:c r="D322" s="128"/>
      <x:c r="E322" s="128"/>
      <x:c r="F322" s="128"/>
      <x:c r="G322" s="131"/>
      <x:c r="H322" s="131"/>
      <x:c r="I322" s="131"/>
      <x:c r="L322" s="133"/>
    </x:row>
    <x:row r="323">
      <x:c r="D323" s="128"/>
      <x:c r="E323" s="128"/>
      <x:c r="F323" s="128"/>
      <x:c r="G323" s="131"/>
      <x:c r="H323" s="131"/>
      <x:c r="I323" s="131"/>
      <x:c r="L323" s="133"/>
    </x:row>
    <x:row r="324">
      <x:c r="D324" s="128"/>
      <x:c r="E324" s="128"/>
      <x:c r="F324" s="128"/>
      <x:c r="G324" s="131"/>
      <x:c r="H324" s="131"/>
      <x:c r="I324" s="131"/>
      <x:c r="L324" s="133"/>
    </x:row>
    <x:row r="325">
      <x:c r="D325" s="128"/>
      <x:c r="E325" s="128"/>
      <x:c r="F325" s="128"/>
      <x:c r="G325" s="131"/>
      <x:c r="H325" s="131"/>
      <x:c r="I325" s="131"/>
      <x:c r="L325" s="133"/>
    </x:row>
    <x:row r="326">
      <x:c r="D326" s="128"/>
      <x:c r="E326" s="128"/>
      <x:c r="F326" s="128"/>
      <x:c r="G326" s="131"/>
      <x:c r="H326" s="131"/>
      <x:c r="I326" s="131"/>
      <x:c r="L326" s="133"/>
    </x:row>
    <x:row r="327">
      <x:c r="D327" s="128"/>
      <x:c r="E327" s="128"/>
      <x:c r="F327" s="128"/>
      <x:c r="G327" s="131"/>
      <x:c r="H327" s="131"/>
      <x:c r="I327" s="131"/>
      <x:c r="L327" s="133"/>
    </x:row>
    <x:row r="328">
      <x:c r="D328" s="128"/>
      <x:c r="E328" s="128"/>
      <x:c r="F328" s="128"/>
      <x:c r="G328" s="131"/>
      <x:c r="H328" s="131"/>
      <x:c r="I328" s="131"/>
      <x:c r="L328" s="133"/>
    </x:row>
    <x:row r="329">
      <x:c r="D329" s="128"/>
      <x:c r="E329" s="128"/>
      <x:c r="F329" s="128"/>
      <x:c r="G329" s="131"/>
      <x:c r="H329" s="131"/>
      <x:c r="I329" s="131"/>
      <x:c r="L329" s="133"/>
    </x:row>
    <x:row r="330">
      <x:c r="D330" s="128"/>
      <x:c r="E330" s="128"/>
      <x:c r="F330" s="128"/>
      <x:c r="G330" s="131"/>
      <x:c r="H330" s="131"/>
      <x:c r="I330" s="131"/>
      <x:c r="L330" s="133"/>
    </x:row>
    <x:row r="331">
      <x:c r="D331" s="128"/>
      <x:c r="E331" s="128"/>
      <x:c r="F331" s="128"/>
      <x:c r="G331" s="131"/>
      <x:c r="H331" s="131"/>
      <x:c r="I331" s="131"/>
      <x:c r="L331" s="133"/>
    </x:row>
    <x:row r="332">
      <x:c r="D332" s="128"/>
      <x:c r="E332" s="128"/>
      <x:c r="F332" s="128"/>
      <x:c r="G332" s="131"/>
      <x:c r="H332" s="131"/>
      <x:c r="I332" s="131"/>
      <x:c r="L332" s="133"/>
    </x:row>
    <x:row r="333">
      <x:c r="D333" s="128"/>
      <x:c r="E333" s="128"/>
      <x:c r="F333" s="128"/>
      <x:c r="G333" s="131"/>
      <x:c r="H333" s="131"/>
      <x:c r="I333" s="131"/>
      <x:c r="L333" s="133"/>
    </x:row>
    <x:row r="334">
      <x:c r="D334" s="128"/>
      <x:c r="E334" s="128"/>
      <x:c r="F334" s="128"/>
      <x:c r="G334" s="131"/>
      <x:c r="H334" s="131"/>
      <x:c r="I334" s="131"/>
      <x:c r="L334" s="133"/>
    </x:row>
    <x:row r="335">
      <x:c r="D335" s="128"/>
      <x:c r="E335" s="128"/>
      <x:c r="F335" s="128"/>
      <x:c r="G335" s="131"/>
      <x:c r="H335" s="131"/>
      <x:c r="I335" s="131"/>
      <x:c r="L335" s="133"/>
    </x:row>
    <x:row r="336">
      <x:c r="D336" s="128"/>
      <x:c r="E336" s="128"/>
      <x:c r="F336" s="128"/>
      <x:c r="G336" s="131"/>
      <x:c r="H336" s="131"/>
      <x:c r="I336" s="131"/>
      <x:c r="L336" s="133"/>
    </x:row>
    <x:row r="337">
      <x:c r="D337" s="128"/>
      <x:c r="E337" s="128"/>
      <x:c r="F337" s="128"/>
      <x:c r="G337" s="131"/>
      <x:c r="H337" s="131"/>
      <x:c r="I337" s="131"/>
      <x:c r="L337" s="133"/>
    </x:row>
    <x:row r="338">
      <x:c r="D338" s="128"/>
      <x:c r="E338" s="128"/>
      <x:c r="F338" s="128"/>
      <x:c r="G338" s="131"/>
      <x:c r="H338" s="131"/>
      <x:c r="I338" s="131"/>
      <x:c r="L338" s="133"/>
    </x:row>
    <x:row r="339">
      <x:c r="D339" s="128"/>
      <x:c r="E339" s="128"/>
      <x:c r="F339" s="128"/>
      <x:c r="G339" s="131"/>
      <x:c r="H339" s="131"/>
      <x:c r="I339" s="131"/>
      <x:c r="L339" s="133"/>
    </x:row>
    <x:row r="340">
      <x:c r="D340" s="128"/>
      <x:c r="E340" s="128"/>
      <x:c r="F340" s="128"/>
      <x:c r="G340" s="131"/>
      <x:c r="H340" s="131"/>
      <x:c r="I340" s="131"/>
      <x:c r="L340" s="133"/>
    </x:row>
    <x:row r="341">
      <x:c r="D341" s="128"/>
      <x:c r="E341" s="128"/>
      <x:c r="F341" s="128"/>
      <x:c r="G341" s="131"/>
      <x:c r="H341" s="131"/>
      <x:c r="I341" s="131"/>
      <x:c r="L341" s="133"/>
    </x:row>
    <x:row r="342">
      <x:c r="D342" s="128"/>
      <x:c r="E342" s="128"/>
      <x:c r="F342" s="128"/>
      <x:c r="G342" s="131"/>
      <x:c r="H342" s="131"/>
      <x:c r="I342" s="131"/>
      <x:c r="L342" s="133"/>
    </x:row>
    <x:row r="343">
      <x:c r="D343" s="128"/>
      <x:c r="E343" s="128"/>
      <x:c r="F343" s="128"/>
      <x:c r="G343" s="131"/>
      <x:c r="H343" s="131"/>
      <x:c r="I343" s="131"/>
      <x:c r="L343" s="133"/>
    </x:row>
    <x:row r="344">
      <x:c r="D344" s="128"/>
      <x:c r="E344" s="128"/>
      <x:c r="F344" s="128"/>
      <x:c r="G344" s="131"/>
      <x:c r="H344" s="131"/>
      <x:c r="I344" s="131"/>
      <x:c r="L344" s="133"/>
    </x:row>
    <x:row r="345">
      <x:c r="D345" s="128"/>
      <x:c r="E345" s="128"/>
      <x:c r="F345" s="128"/>
      <x:c r="G345" s="131"/>
      <x:c r="H345" s="131"/>
      <x:c r="I345" s="131"/>
      <x:c r="L345" s="133"/>
    </x:row>
    <x:row r="346">
      <x:c r="D346" s="128"/>
      <x:c r="E346" s="128"/>
      <x:c r="F346" s="128"/>
      <x:c r="G346" s="131"/>
      <x:c r="H346" s="131"/>
      <x:c r="I346" s="131"/>
      <x:c r="L346" s="133"/>
    </x:row>
    <x:row r="347">
      <x:c r="D347" s="128"/>
      <x:c r="E347" s="128"/>
      <x:c r="F347" s="128"/>
      <x:c r="G347" s="131"/>
      <x:c r="H347" s="131"/>
      <x:c r="I347" s="131"/>
      <x:c r="L347" s="133"/>
    </x:row>
    <x:row r="348">
      <x:c r="D348" s="128"/>
      <x:c r="E348" s="128"/>
      <x:c r="F348" s="128"/>
      <x:c r="G348" s="131"/>
      <x:c r="H348" s="131"/>
      <x:c r="I348" s="131"/>
      <x:c r="L348" s="133"/>
    </x:row>
    <x:row r="349">
      <x:c r="D349" s="128"/>
      <x:c r="E349" s="128"/>
      <x:c r="F349" s="128"/>
      <x:c r="G349" s="131"/>
      <x:c r="H349" s="131"/>
      <x:c r="I349" s="131"/>
      <x:c r="L349" s="133"/>
    </x:row>
    <x:row r="350">
      <x:c r="D350" s="128"/>
      <x:c r="E350" s="128"/>
      <x:c r="F350" s="128"/>
      <x:c r="G350" s="131"/>
      <x:c r="H350" s="131"/>
      <x:c r="I350" s="131"/>
      <x:c r="L350" s="133"/>
    </x:row>
    <x:row r="351">
      <x:c r="D351" s="128"/>
      <x:c r="E351" s="128"/>
      <x:c r="F351" s="128"/>
      <x:c r="G351" s="131"/>
      <x:c r="H351" s="131"/>
      <x:c r="I351" s="131"/>
      <x:c r="L351" s="133"/>
    </x:row>
    <x:row r="352">
      <x:c r="D352" s="128"/>
      <x:c r="E352" s="128"/>
      <x:c r="F352" s="128"/>
      <x:c r="G352" s="131"/>
      <x:c r="H352" s="131"/>
      <x:c r="I352" s="131"/>
      <x:c r="L352" s="133"/>
    </x:row>
    <x:row r="353">
      <x:c r="D353" s="128"/>
      <x:c r="E353" s="128"/>
      <x:c r="F353" s="128"/>
      <x:c r="G353" s="131"/>
      <x:c r="H353" s="131"/>
      <x:c r="I353" s="131"/>
      <x:c r="L353" s="133"/>
    </x:row>
    <x:row r="354">
      <x:c r="D354" s="128"/>
      <x:c r="E354" s="128"/>
      <x:c r="F354" s="128"/>
      <x:c r="G354" s="131"/>
      <x:c r="H354" s="131"/>
      <x:c r="I354" s="131"/>
      <x:c r="L354" s="133"/>
    </x:row>
    <x:row r="355">
      <x:c r="D355" s="128"/>
      <x:c r="E355" s="128"/>
      <x:c r="F355" s="128"/>
      <x:c r="G355" s="131"/>
      <x:c r="H355" s="131"/>
      <x:c r="I355" s="131"/>
      <x:c r="L355" s="133"/>
    </x:row>
    <x:row r="356">
      <x:c r="D356" s="128"/>
      <x:c r="E356" s="128"/>
      <x:c r="F356" s="128"/>
      <x:c r="G356" s="131"/>
      <x:c r="H356" s="131"/>
      <x:c r="I356" s="131"/>
      <x:c r="L356" s="133"/>
    </x:row>
    <x:row r="357">
      <x:c r="D357" s="128"/>
      <x:c r="E357" s="128"/>
      <x:c r="F357" s="128"/>
      <x:c r="G357" s="131"/>
      <x:c r="H357" s="131"/>
      <x:c r="I357" s="131"/>
      <x:c r="L357" s="133"/>
    </x:row>
    <x:row r="358">
      <x:c r="D358" s="128"/>
      <x:c r="E358" s="128"/>
      <x:c r="F358" s="128"/>
      <x:c r="G358" s="131"/>
      <x:c r="H358" s="131"/>
      <x:c r="I358" s="131"/>
      <x:c r="L358" s="133"/>
    </x:row>
    <x:row r="359">
      <x:c r="D359" s="128"/>
      <x:c r="E359" s="128"/>
      <x:c r="F359" s="128"/>
      <x:c r="G359" s="131"/>
      <x:c r="H359" s="131"/>
      <x:c r="I359" s="131"/>
      <x:c r="L359" s="133"/>
    </x:row>
    <x:row r="360">
      <x:c r="D360" s="128"/>
      <x:c r="E360" s="128"/>
      <x:c r="F360" s="128"/>
      <x:c r="G360" s="131"/>
      <x:c r="H360" s="131"/>
      <x:c r="I360" s="131"/>
      <x:c r="L360" s="133"/>
    </x:row>
    <x:row r="361">
      <x:c r="D361" s="128"/>
      <x:c r="E361" s="128"/>
      <x:c r="F361" s="128"/>
      <x:c r="G361" s="131"/>
      <x:c r="H361" s="131"/>
      <x:c r="I361" s="131"/>
      <x:c r="L361" s="133"/>
    </x:row>
    <x:row r="362">
      <x:c r="D362" s="128"/>
      <x:c r="E362" s="128"/>
      <x:c r="F362" s="128"/>
      <x:c r="G362" s="131"/>
      <x:c r="H362" s="131"/>
      <x:c r="I362" s="131"/>
      <x:c r="L362" s="133"/>
    </x:row>
    <x:row r="363">
      <x:c r="D363" s="128"/>
      <x:c r="E363" s="128"/>
      <x:c r="F363" s="128"/>
      <x:c r="G363" s="131"/>
      <x:c r="H363" s="131"/>
      <x:c r="I363" s="131"/>
      <x:c r="L363" s="133"/>
    </x:row>
    <x:row r="364">
      <x:c r="D364" s="128"/>
      <x:c r="E364" s="128"/>
      <x:c r="F364" s="128"/>
      <x:c r="G364" s="131"/>
      <x:c r="H364" s="131"/>
      <x:c r="I364" s="131"/>
      <x:c r="L364" s="133"/>
    </x:row>
    <x:row r="365">
      <x:c r="D365" s="128"/>
      <x:c r="E365" s="128"/>
      <x:c r="F365" s="128"/>
      <x:c r="G365" s="131"/>
      <x:c r="H365" s="131"/>
      <x:c r="I365" s="131"/>
      <x:c r="L365" s="133"/>
    </x:row>
    <x:row r="366">
      <x:c r="D366" s="128"/>
      <x:c r="E366" s="128"/>
      <x:c r="F366" s="128"/>
      <x:c r="G366" s="131"/>
      <x:c r="H366" s="131"/>
      <x:c r="I366" s="131"/>
      <x:c r="L366" s="133"/>
    </x:row>
    <x:row r="367">
      <x:c r="D367" s="128"/>
      <x:c r="E367" s="128"/>
      <x:c r="F367" s="128"/>
      <x:c r="G367" s="131"/>
      <x:c r="H367" s="131"/>
      <x:c r="I367" s="131"/>
      <x:c r="L367" s="133"/>
    </x:row>
    <x:row r="368">
      <x:c r="D368" s="128"/>
      <x:c r="E368" s="128"/>
      <x:c r="F368" s="128"/>
      <x:c r="G368" s="131"/>
      <x:c r="H368" s="131"/>
      <x:c r="I368" s="131"/>
      <x:c r="L368" s="133"/>
    </x:row>
    <x:row r="369">
      <x:c r="D369" s="128"/>
      <x:c r="E369" s="128"/>
      <x:c r="F369" s="128"/>
      <x:c r="G369" s="131"/>
      <x:c r="H369" s="131"/>
      <x:c r="I369" s="131"/>
      <x:c r="L369" s="133"/>
    </x:row>
    <x:row r="370">
      <x:c r="D370" s="128"/>
      <x:c r="E370" s="128"/>
      <x:c r="F370" s="128"/>
      <x:c r="G370" s="131"/>
      <x:c r="H370" s="131"/>
      <x:c r="I370" s="131"/>
      <x:c r="L370" s="133"/>
    </x:row>
    <x:row r="371">
      <x:c r="D371" s="128"/>
      <x:c r="E371" s="128"/>
      <x:c r="F371" s="128"/>
      <x:c r="G371" s="131"/>
      <x:c r="H371" s="131"/>
      <x:c r="I371" s="131"/>
      <x:c r="L371" s="133"/>
    </x:row>
    <x:row r="372">
      <x:c r="D372" s="128"/>
      <x:c r="E372" s="128"/>
      <x:c r="F372" s="128"/>
      <x:c r="G372" s="131"/>
      <x:c r="H372" s="131"/>
      <x:c r="I372" s="131"/>
      <x:c r="L372" s="133"/>
    </x:row>
    <x:row r="373">
      <x:c r="D373" s="128"/>
      <x:c r="E373" s="128"/>
      <x:c r="F373" s="128"/>
      <x:c r="G373" s="131"/>
      <x:c r="H373" s="131"/>
      <x:c r="I373" s="131"/>
      <x:c r="L373" s="133"/>
    </x:row>
    <x:row r="374">
      <x:c r="D374" s="128"/>
      <x:c r="E374" s="128"/>
      <x:c r="F374" s="128"/>
      <x:c r="G374" s="131"/>
      <x:c r="H374" s="131"/>
      <x:c r="I374" s="131"/>
      <x:c r="L374" s="133"/>
    </x:row>
    <x:row r="375">
      <x:c r="D375" s="128"/>
      <x:c r="E375" s="128"/>
      <x:c r="F375" s="128"/>
      <x:c r="G375" s="131"/>
      <x:c r="H375" s="131"/>
      <x:c r="I375" s="131"/>
      <x:c r="L375" s="133"/>
    </x:row>
    <x:row r="376">
      <x:c r="D376" s="128"/>
      <x:c r="E376" s="128"/>
      <x:c r="F376" s="128"/>
      <x:c r="G376" s="131"/>
      <x:c r="H376" s="131"/>
      <x:c r="I376" s="131"/>
      <x:c r="L376" s="133"/>
    </x:row>
    <x:row r="377">
      <x:c r="D377" s="128"/>
      <x:c r="E377" s="128"/>
      <x:c r="F377" s="128"/>
      <x:c r="G377" s="131"/>
      <x:c r="H377" s="131"/>
      <x:c r="I377" s="131"/>
      <x:c r="L377" s="133"/>
    </x:row>
    <x:row r="378">
      <x:c r="D378" s="128"/>
      <x:c r="E378" s="128"/>
      <x:c r="F378" s="128"/>
      <x:c r="G378" s="131"/>
      <x:c r="H378" s="131"/>
      <x:c r="I378" s="131"/>
      <x:c r="L378" s="133"/>
    </x:row>
    <x:row r="379">
      <x:c r="D379" s="128"/>
      <x:c r="E379" s="128"/>
      <x:c r="F379" s="128"/>
      <x:c r="G379" s="131"/>
      <x:c r="H379" s="131"/>
      <x:c r="I379" s="131"/>
      <x:c r="L379" s="133"/>
    </x:row>
    <x:row r="380">
      <x:c r="D380" s="128"/>
      <x:c r="E380" s="128"/>
      <x:c r="F380" s="128"/>
      <x:c r="G380" s="131"/>
      <x:c r="H380" s="131"/>
      <x:c r="I380" s="131"/>
      <x:c r="L380" s="133"/>
    </x:row>
    <x:row r="381">
      <x:c r="D381" s="128"/>
      <x:c r="E381" s="128"/>
      <x:c r="F381" s="128"/>
      <x:c r="G381" s="131"/>
      <x:c r="H381" s="131"/>
      <x:c r="I381" s="131"/>
      <x:c r="L381" s="133"/>
    </x:row>
    <x:row r="382">
      <x:c r="D382" s="128"/>
      <x:c r="E382" s="128"/>
      <x:c r="F382" s="128"/>
      <x:c r="G382" s="131"/>
      <x:c r="H382" s="131"/>
      <x:c r="I382" s="131"/>
      <x:c r="L382" s="133"/>
    </x:row>
    <x:row r="383">
      <x:c r="D383" s="128"/>
      <x:c r="E383" s="128"/>
      <x:c r="F383" s="128"/>
      <x:c r="G383" s="131"/>
      <x:c r="H383" s="131"/>
      <x:c r="I383" s="131"/>
      <x:c r="L383" s="133"/>
    </x:row>
    <x:row r="384">
      <x:c r="D384" s="128"/>
      <x:c r="E384" s="128"/>
      <x:c r="F384" s="128"/>
      <x:c r="G384" s="131"/>
      <x:c r="H384" s="131"/>
      <x:c r="I384" s="131"/>
      <x:c r="L384" s="133"/>
    </x:row>
    <x:row r="385">
      <x:c r="D385" s="128"/>
      <x:c r="E385" s="128"/>
      <x:c r="F385" s="128"/>
      <x:c r="G385" s="131"/>
      <x:c r="H385" s="131"/>
      <x:c r="I385" s="131"/>
      <x:c r="L385" s="133"/>
    </x:row>
    <x:row r="386">
      <x:c r="D386" s="128"/>
      <x:c r="E386" s="128"/>
      <x:c r="F386" s="128"/>
      <x:c r="G386" s="131"/>
      <x:c r="H386" s="131"/>
      <x:c r="I386" s="131"/>
      <x:c r="L386" s="133"/>
    </x:row>
    <x:row r="387">
      <x:c r="D387" s="128"/>
      <x:c r="E387" s="128"/>
      <x:c r="F387" s="128"/>
      <x:c r="G387" s="131"/>
      <x:c r="H387" s="131"/>
      <x:c r="I387" s="131"/>
      <x:c r="L387" s="133"/>
    </x:row>
    <x:row r="388">
      <x:c r="D388" s="128"/>
      <x:c r="E388" s="128"/>
      <x:c r="F388" s="128"/>
      <x:c r="G388" s="131"/>
      <x:c r="H388" s="131"/>
      <x:c r="I388" s="131"/>
      <x:c r="L388" s="133"/>
    </x:row>
    <x:row r="389">
      <x:c r="D389" s="128"/>
      <x:c r="E389" s="128"/>
      <x:c r="F389" s="128"/>
      <x:c r="G389" s="131"/>
      <x:c r="H389" s="131"/>
      <x:c r="I389" s="131"/>
      <x:c r="L389" s="133"/>
    </x:row>
    <x:row r="390">
      <x:c r="D390" s="128"/>
      <x:c r="E390" s="128"/>
      <x:c r="F390" s="128"/>
      <x:c r="G390" s="131"/>
      <x:c r="H390" s="131"/>
      <x:c r="I390" s="131"/>
      <x:c r="L390" s="133"/>
    </x:row>
    <x:row r="391">
      <x:c r="D391" s="128"/>
      <x:c r="E391" s="128"/>
      <x:c r="F391" s="128"/>
      <x:c r="G391" s="131"/>
      <x:c r="H391" s="131"/>
      <x:c r="I391" s="131"/>
      <x:c r="L391" s="133"/>
    </x:row>
    <x:row r="392">
      <x:c r="D392" s="128"/>
      <x:c r="E392" s="128"/>
      <x:c r="F392" s="128"/>
      <x:c r="G392" s="131"/>
      <x:c r="H392" s="131"/>
      <x:c r="I392" s="131"/>
      <x:c r="L392" s="133"/>
    </x:row>
    <x:row r="393">
      <x:c r="D393" s="128"/>
      <x:c r="E393" s="128"/>
      <x:c r="F393" s="128"/>
      <x:c r="G393" s="131"/>
      <x:c r="H393" s="131"/>
      <x:c r="I393" s="131"/>
      <x:c r="L393" s="133"/>
    </x:row>
    <x:row r="394">
      <x:c r="D394" s="128"/>
      <x:c r="E394" s="128"/>
      <x:c r="F394" s="128"/>
      <x:c r="G394" s="131"/>
      <x:c r="H394" s="131"/>
      <x:c r="I394" s="131"/>
      <x:c r="L394" s="133"/>
    </x:row>
    <x:row r="395">
      <x:c r="D395" s="128"/>
      <x:c r="E395" s="128"/>
      <x:c r="F395" s="128"/>
      <x:c r="G395" s="131"/>
      <x:c r="H395" s="131"/>
      <x:c r="I395" s="131"/>
      <x:c r="L395" s="133"/>
    </x:row>
    <x:row r="396">
      <x:c r="D396" s="128"/>
      <x:c r="E396" s="128"/>
      <x:c r="F396" s="128"/>
      <x:c r="G396" s="131"/>
      <x:c r="H396" s="131"/>
      <x:c r="I396" s="131"/>
      <x:c r="L396" s="133"/>
    </x:row>
    <x:row r="397">
      <x:c r="D397" s="128"/>
      <x:c r="E397" s="128"/>
      <x:c r="F397" s="128"/>
      <x:c r="G397" s="131"/>
      <x:c r="H397" s="131"/>
      <x:c r="I397" s="131"/>
      <x:c r="L397" s="133"/>
    </x:row>
    <x:row r="398">
      <x:c r="D398" s="128"/>
      <x:c r="E398" s="128"/>
      <x:c r="F398" s="128"/>
      <x:c r="G398" s="131"/>
      <x:c r="H398" s="131"/>
      <x:c r="I398" s="131"/>
      <x:c r="L398" s="133"/>
    </x:row>
    <x:row r="399">
      <x:c r="D399" s="128"/>
      <x:c r="E399" s="128"/>
      <x:c r="F399" s="128"/>
      <x:c r="G399" s="131"/>
      <x:c r="H399" s="131"/>
      <x:c r="I399" s="131"/>
      <x:c r="L399" s="133"/>
    </x:row>
    <x:row r="400">
      <x:c r="D400" s="128"/>
      <x:c r="E400" s="128"/>
      <x:c r="F400" s="128"/>
      <x:c r="G400" s="131"/>
      <x:c r="H400" s="131"/>
      <x:c r="I400" s="131"/>
      <x:c r="L400" s="133"/>
    </x:row>
    <x:row r="401">
      <x:c r="D401" s="128"/>
      <x:c r="E401" s="128"/>
      <x:c r="F401" s="128"/>
      <x:c r="G401" s="131"/>
      <x:c r="H401" s="131"/>
      <x:c r="I401" s="131"/>
      <x:c r="L401" s="133"/>
    </x:row>
    <x:row r="402">
      <x:c r="D402" s="128"/>
      <x:c r="E402" s="128"/>
      <x:c r="F402" s="128"/>
      <x:c r="G402" s="131"/>
      <x:c r="H402" s="131"/>
      <x:c r="I402" s="131"/>
      <x:c r="L402" s="133"/>
    </x:row>
    <x:row r="403">
      <x:c r="D403" s="128"/>
      <x:c r="E403" s="128"/>
      <x:c r="F403" s="128"/>
      <x:c r="G403" s="131"/>
      <x:c r="H403" s="131"/>
      <x:c r="I403" s="131"/>
      <x:c r="L403" s="133"/>
    </x:row>
    <x:row r="404">
      <x:c r="D404" s="128"/>
      <x:c r="E404" s="128"/>
      <x:c r="F404" s="128"/>
      <x:c r="G404" s="131"/>
      <x:c r="H404" s="131"/>
      <x:c r="I404" s="131"/>
      <x:c r="L404" s="133"/>
    </x:row>
    <x:row r="405">
      <x:c r="D405" s="128"/>
      <x:c r="E405" s="128"/>
      <x:c r="F405" s="128"/>
      <x:c r="G405" s="131"/>
      <x:c r="H405" s="131"/>
      <x:c r="I405" s="131"/>
      <x:c r="L405" s="133"/>
    </x:row>
    <x:row r="406">
      <x:c r="D406" s="128"/>
      <x:c r="E406" s="128"/>
      <x:c r="F406" s="128"/>
      <x:c r="G406" s="131"/>
      <x:c r="H406" s="131"/>
      <x:c r="I406" s="131"/>
      <x:c r="L406" s="133"/>
    </x:row>
    <x:row r="407">
      <x:c r="D407" s="128"/>
      <x:c r="E407" s="128"/>
      <x:c r="F407" s="128"/>
      <x:c r="G407" s="131"/>
      <x:c r="H407" s="131"/>
      <x:c r="I407" s="131"/>
      <x:c r="L407" s="133"/>
    </x:row>
    <x:row r="408">
      <x:c r="D408" s="128"/>
      <x:c r="E408" s="128"/>
      <x:c r="F408" s="128"/>
      <x:c r="G408" s="131"/>
      <x:c r="H408" s="131"/>
      <x:c r="I408" s="131"/>
      <x:c r="L408" s="133"/>
    </x:row>
    <x:row r="409">
      <x:c r="D409" s="128"/>
      <x:c r="E409" s="128"/>
      <x:c r="F409" s="128"/>
      <x:c r="G409" s="131"/>
      <x:c r="H409" s="131"/>
      <x:c r="I409" s="131"/>
      <x:c r="L409" s="133"/>
    </x:row>
    <x:row r="410">
      <x:c r="D410" s="128"/>
      <x:c r="E410" s="128"/>
      <x:c r="F410" s="128"/>
      <x:c r="G410" s="131"/>
      <x:c r="H410" s="131"/>
      <x:c r="I410" s="131"/>
      <x:c r="L410" s="133"/>
    </x:row>
    <x:row r="411">
      <x:c r="D411" s="128"/>
      <x:c r="E411" s="128"/>
      <x:c r="F411" s="128"/>
      <x:c r="G411" s="131"/>
      <x:c r="H411" s="131"/>
      <x:c r="I411" s="131"/>
      <x:c r="L411" s="133"/>
    </x:row>
    <x:row r="412">
      <x:c r="D412" s="128"/>
      <x:c r="E412" s="128"/>
      <x:c r="F412" s="128"/>
      <x:c r="G412" s="131"/>
      <x:c r="H412" s="131"/>
      <x:c r="I412" s="131"/>
      <x:c r="L412" s="133"/>
    </x:row>
    <x:row r="413">
      <x:c r="D413" s="128"/>
      <x:c r="E413" s="128"/>
      <x:c r="F413" s="128"/>
      <x:c r="G413" s="131"/>
      <x:c r="H413" s="131"/>
      <x:c r="I413" s="131"/>
      <x:c r="L413" s="133"/>
    </x:row>
    <x:row r="414">
      <x:c r="D414" s="128"/>
      <x:c r="E414" s="128"/>
      <x:c r="F414" s="128"/>
      <x:c r="G414" s="131"/>
      <x:c r="H414" s="131"/>
      <x:c r="I414" s="131"/>
      <x:c r="L414" s="133"/>
    </x:row>
    <x:row r="415">
      <x:c r="D415" s="128"/>
      <x:c r="E415" s="128"/>
      <x:c r="F415" s="128"/>
      <x:c r="G415" s="131"/>
      <x:c r="H415" s="131"/>
      <x:c r="I415" s="131"/>
      <x:c r="L415" s="133"/>
    </x:row>
    <x:row r="416">
      <x:c r="D416" s="128"/>
      <x:c r="E416" s="128"/>
      <x:c r="F416" s="128"/>
      <x:c r="G416" s="131"/>
      <x:c r="H416" s="131"/>
      <x:c r="I416" s="131"/>
      <x:c r="L416" s="133"/>
    </x:row>
    <x:row r="417">
      <x:c r="D417" s="128"/>
      <x:c r="E417" s="128"/>
      <x:c r="F417" s="128"/>
      <x:c r="G417" s="131"/>
      <x:c r="H417" s="131"/>
      <x:c r="I417" s="131"/>
      <x:c r="L417" s="133"/>
    </x:row>
    <x:row r="418">
      <x:c r="D418" s="128"/>
      <x:c r="E418" s="128"/>
      <x:c r="F418" s="128"/>
      <x:c r="G418" s="131"/>
      <x:c r="H418" s="131"/>
      <x:c r="I418" s="131"/>
      <x:c r="L418" s="133"/>
    </x:row>
    <x:row r="419">
      <x:c r="D419" s="128"/>
      <x:c r="E419" s="128"/>
      <x:c r="F419" s="128"/>
      <x:c r="G419" s="131"/>
      <x:c r="H419" s="131"/>
      <x:c r="I419" s="131"/>
      <x:c r="L419" s="133"/>
    </x:row>
    <x:row r="420">
      <x:c r="D420" s="128"/>
      <x:c r="E420" s="128"/>
      <x:c r="F420" s="128"/>
      <x:c r="G420" s="131"/>
      <x:c r="H420" s="131"/>
      <x:c r="I420" s="131"/>
      <x:c r="L420" s="133"/>
    </x:row>
    <x:row r="421">
      <x:c r="D421" s="128"/>
      <x:c r="E421" s="128"/>
      <x:c r="F421" s="128"/>
      <x:c r="G421" s="131"/>
      <x:c r="H421" s="131"/>
      <x:c r="I421" s="131"/>
      <x:c r="L421" s="133"/>
    </x:row>
    <x:row r="422">
      <x:c r="D422" s="128"/>
      <x:c r="E422" s="128"/>
      <x:c r="F422" s="128"/>
      <x:c r="G422" s="131"/>
      <x:c r="H422" s="131"/>
      <x:c r="I422" s="131"/>
      <x:c r="L422" s="133"/>
    </x:row>
    <x:row r="423">
      <x:c r="D423" s="128"/>
      <x:c r="E423" s="128"/>
      <x:c r="F423" s="128"/>
      <x:c r="G423" s="131"/>
      <x:c r="H423" s="131"/>
      <x:c r="I423" s="131"/>
      <x:c r="L423" s="133"/>
    </x:row>
    <x:row r="424">
      <x:c r="D424" s="128"/>
      <x:c r="E424" s="128"/>
      <x:c r="F424" s="128"/>
      <x:c r="G424" s="131"/>
      <x:c r="H424" s="131"/>
      <x:c r="I424" s="131"/>
      <x:c r="L424" s="133"/>
    </x:row>
    <x:row r="425">
      <x:c r="D425" s="128"/>
      <x:c r="E425" s="128"/>
      <x:c r="F425" s="128"/>
      <x:c r="G425" s="131"/>
      <x:c r="H425" s="131"/>
      <x:c r="I425" s="131"/>
      <x:c r="L425" s="133"/>
    </x:row>
    <x:row r="426">
      <x:c r="D426" s="128"/>
      <x:c r="E426" s="128"/>
      <x:c r="F426" s="128"/>
      <x:c r="G426" s="131"/>
      <x:c r="H426" s="131"/>
      <x:c r="I426" s="131"/>
      <x:c r="L426" s="133"/>
    </x:row>
    <x:row r="427">
      <x:c r="D427" s="128"/>
      <x:c r="E427" s="128"/>
      <x:c r="F427" s="128"/>
      <x:c r="G427" s="131"/>
      <x:c r="H427" s="131"/>
      <x:c r="I427" s="131"/>
      <x:c r="L427" s="133"/>
    </x:row>
    <x:row r="428">
      <x:c r="D428" s="128"/>
      <x:c r="E428" s="128"/>
      <x:c r="F428" s="128"/>
      <x:c r="G428" s="131"/>
      <x:c r="H428" s="131"/>
      <x:c r="I428" s="131"/>
      <x:c r="L428" s="133"/>
    </x:row>
    <x:row r="429">
      <x:c r="D429" s="128"/>
      <x:c r="E429" s="128"/>
      <x:c r="F429" s="128"/>
      <x:c r="G429" s="131"/>
      <x:c r="H429" s="131"/>
      <x:c r="I429" s="131"/>
      <x:c r="L429" s="133"/>
    </x:row>
    <x:row r="430">
      <x:c r="D430" s="128"/>
      <x:c r="E430" s="128"/>
      <x:c r="F430" s="128"/>
      <x:c r="G430" s="131"/>
      <x:c r="H430" s="131"/>
      <x:c r="I430" s="131"/>
      <x:c r="L430" s="133"/>
    </x:row>
    <x:row r="431">
      <x:c r="D431" s="128"/>
      <x:c r="E431" s="128"/>
      <x:c r="F431" s="128"/>
      <x:c r="G431" s="131"/>
      <x:c r="H431" s="131"/>
      <x:c r="I431" s="131"/>
      <x:c r="L431" s="133"/>
    </x:row>
    <x:row r="432">
      <x:c r="D432" s="128"/>
      <x:c r="E432" s="128"/>
      <x:c r="F432" s="128"/>
      <x:c r="G432" s="131"/>
      <x:c r="H432" s="131"/>
      <x:c r="I432" s="131"/>
      <x:c r="L432" s="133"/>
    </x:row>
    <x:row r="433">
      <x:c r="D433" s="128"/>
      <x:c r="E433" s="128"/>
      <x:c r="F433" s="128"/>
      <x:c r="G433" s="131"/>
      <x:c r="H433" s="131"/>
      <x:c r="I433" s="131"/>
      <x:c r="L433" s="133"/>
    </x:row>
    <x:row r="434">
      <x:c r="D434" s="128"/>
      <x:c r="E434" s="128"/>
      <x:c r="F434" s="128"/>
      <x:c r="G434" s="131"/>
      <x:c r="H434" s="131"/>
      <x:c r="I434" s="131"/>
      <x:c r="L434" s="133"/>
    </x:row>
    <x:row r="435">
      <x:c r="D435" s="128"/>
      <x:c r="E435" s="128"/>
      <x:c r="F435" s="128"/>
      <x:c r="G435" s="131"/>
      <x:c r="H435" s="131"/>
      <x:c r="I435" s="131"/>
      <x:c r="L435" s="133"/>
    </x:row>
    <x:row r="436">
      <x:c r="D436" s="128"/>
      <x:c r="E436" s="128"/>
      <x:c r="F436" s="128"/>
      <x:c r="G436" s="131"/>
      <x:c r="H436" s="131"/>
      <x:c r="I436" s="131"/>
      <x:c r="L436" s="133"/>
    </x:row>
    <x:row r="437">
      <x:c r="D437" s="128"/>
      <x:c r="E437" s="128"/>
      <x:c r="F437" s="128"/>
      <x:c r="G437" s="131"/>
      <x:c r="H437" s="131"/>
      <x:c r="I437" s="131"/>
      <x:c r="L437" s="133"/>
    </x:row>
    <x:row r="438">
      <x:c r="D438" s="128"/>
      <x:c r="E438" s="128"/>
      <x:c r="F438" s="128"/>
      <x:c r="G438" s="131"/>
      <x:c r="H438" s="131"/>
      <x:c r="I438" s="131"/>
      <x:c r="L438" s="133"/>
    </x:row>
    <x:row r="439">
      <x:c r="D439" s="128"/>
      <x:c r="E439" s="128"/>
      <x:c r="F439" s="128"/>
      <x:c r="G439" s="131"/>
      <x:c r="H439" s="131"/>
      <x:c r="I439" s="131"/>
      <x:c r="L439" s="133"/>
    </x:row>
    <x:row r="440">
      <x:c r="D440" s="128"/>
      <x:c r="E440" s="128"/>
      <x:c r="F440" s="128"/>
      <x:c r="G440" s="131"/>
      <x:c r="H440" s="131"/>
      <x:c r="I440" s="131"/>
      <x:c r="L440" s="133"/>
    </x:row>
    <x:row r="441">
      <x:c r="D441" s="128"/>
      <x:c r="E441" s="128"/>
      <x:c r="F441" s="128"/>
      <x:c r="G441" s="131"/>
      <x:c r="H441" s="131"/>
      <x:c r="I441" s="131"/>
      <x:c r="L441" s="133"/>
    </x:row>
    <x:row r="442">
      <x:c r="D442" s="128"/>
      <x:c r="E442" s="128"/>
      <x:c r="F442" s="128"/>
      <x:c r="G442" s="131"/>
      <x:c r="H442" s="131"/>
      <x:c r="I442" s="131"/>
      <x:c r="L442" s="133"/>
    </x:row>
    <x:row r="443">
      <x:c r="D443" s="128"/>
      <x:c r="E443" s="128"/>
      <x:c r="F443" s="128"/>
      <x:c r="G443" s="131"/>
      <x:c r="H443" s="131"/>
      <x:c r="I443" s="131"/>
      <x:c r="L443" s="133"/>
    </x:row>
    <x:row r="444">
      <x:c r="D444" s="128"/>
      <x:c r="E444" s="128"/>
      <x:c r="F444" s="128"/>
      <x:c r="G444" s="131"/>
      <x:c r="H444" s="131"/>
      <x:c r="I444" s="131"/>
      <x:c r="L444" s="133"/>
    </x:row>
    <x:row r="445">
      <x:c r="D445" s="128"/>
      <x:c r="E445" s="128"/>
      <x:c r="F445" s="128"/>
      <x:c r="G445" s="131"/>
      <x:c r="H445" s="131"/>
      <x:c r="I445" s="131"/>
      <x:c r="L445" s="133"/>
    </x:row>
    <x:row r="446">
      <x:c r="D446" s="128"/>
      <x:c r="E446" s="128"/>
      <x:c r="F446" s="128"/>
      <x:c r="G446" s="131"/>
      <x:c r="H446" s="131"/>
      <x:c r="I446" s="131"/>
      <x:c r="L446" s="133"/>
    </x:row>
    <x:row r="447">
      <x:c r="D447" s="128"/>
      <x:c r="E447" s="128"/>
      <x:c r="F447" s="128"/>
      <x:c r="G447" s="131"/>
      <x:c r="H447" s="131"/>
      <x:c r="I447" s="131"/>
      <x:c r="L447" s="133"/>
    </x:row>
    <x:row r="448">
      <x:c r="D448" s="128"/>
      <x:c r="E448" s="128"/>
      <x:c r="F448" s="128"/>
      <x:c r="G448" s="131"/>
      <x:c r="H448" s="131"/>
      <x:c r="I448" s="131"/>
      <x:c r="L448" s="133"/>
    </x:row>
    <x:row r="449">
      <x:c r="D449" s="128"/>
      <x:c r="E449" s="128"/>
      <x:c r="F449" s="128"/>
      <x:c r="G449" s="131"/>
      <x:c r="H449" s="131"/>
      <x:c r="I449" s="131"/>
      <x:c r="L449" s="133"/>
    </x:row>
    <x:row r="450">
      <x:c r="D450" s="128"/>
      <x:c r="E450" s="128"/>
      <x:c r="F450" s="128"/>
      <x:c r="G450" s="131"/>
      <x:c r="H450" s="131"/>
      <x:c r="I450" s="131"/>
      <x:c r="L450" s="133"/>
    </x:row>
    <x:row r="451">
      <x:c r="D451" s="128"/>
      <x:c r="E451" s="128"/>
      <x:c r="F451" s="128"/>
      <x:c r="G451" s="131"/>
      <x:c r="H451" s="131"/>
      <x:c r="I451" s="131"/>
      <x:c r="L451" s="133"/>
    </x:row>
    <x:row r="452">
      <x:c r="D452" s="128"/>
      <x:c r="E452" s="128"/>
      <x:c r="F452" s="128"/>
      <x:c r="G452" s="131"/>
      <x:c r="H452" s="131"/>
      <x:c r="I452" s="131"/>
      <x:c r="L452" s="133"/>
    </x:row>
    <x:row r="453">
      <x:c r="D453" s="128"/>
      <x:c r="E453" s="128"/>
      <x:c r="F453" s="128"/>
      <x:c r="G453" s="131"/>
      <x:c r="H453" s="131"/>
      <x:c r="I453" s="131"/>
      <x:c r="L453" s="133"/>
    </x:row>
    <x:row r="454">
      <x:c r="D454" s="128"/>
      <x:c r="E454" s="128"/>
      <x:c r="F454" s="128"/>
      <x:c r="G454" s="131"/>
      <x:c r="H454" s="131"/>
      <x:c r="I454" s="131"/>
      <x:c r="L454" s="133"/>
    </x:row>
    <x:row r="455">
      <x:c r="D455" s="128"/>
      <x:c r="E455" s="128"/>
      <x:c r="F455" s="128"/>
      <x:c r="G455" s="131"/>
      <x:c r="H455" s="131"/>
      <x:c r="I455" s="131"/>
      <x:c r="L455" s="133"/>
    </x:row>
    <x:row r="456">
      <x:c r="D456" s="128"/>
      <x:c r="E456" s="128"/>
      <x:c r="F456" s="128"/>
      <x:c r="G456" s="131"/>
      <x:c r="H456" s="131"/>
      <x:c r="I456" s="131"/>
      <x:c r="L456" s="133"/>
    </x:row>
    <x:row r="457">
      <x:c r="D457" s="128"/>
      <x:c r="E457" s="128"/>
      <x:c r="F457" s="128"/>
      <x:c r="G457" s="131"/>
      <x:c r="H457" s="131"/>
      <x:c r="I457" s="131"/>
      <x:c r="L457" s="133"/>
    </x:row>
    <x:row r="458">
      <x:c r="D458" s="128"/>
      <x:c r="E458" s="128"/>
      <x:c r="F458" s="128"/>
      <x:c r="G458" s="131"/>
      <x:c r="H458" s="131"/>
      <x:c r="I458" s="131"/>
      <x:c r="L458" s="133"/>
    </x:row>
    <x:row r="459">
      <x:c r="D459" s="128"/>
      <x:c r="E459" s="128"/>
      <x:c r="F459" s="128"/>
      <x:c r="G459" s="131"/>
      <x:c r="H459" s="131"/>
      <x:c r="I459" s="131"/>
      <x:c r="L459" s="133"/>
    </x:row>
    <x:row r="460">
      <x:c r="D460" s="128"/>
      <x:c r="E460" s="128"/>
      <x:c r="F460" s="128"/>
      <x:c r="G460" s="131"/>
      <x:c r="H460" s="131"/>
      <x:c r="I460" s="131"/>
      <x:c r="L460" s="133"/>
    </x:row>
    <x:row r="461">
      <x:c r="D461" s="128"/>
      <x:c r="E461" s="128"/>
      <x:c r="F461" s="128"/>
      <x:c r="G461" s="131"/>
      <x:c r="H461" s="131"/>
      <x:c r="I461" s="131"/>
      <x:c r="L461" s="133"/>
    </x:row>
    <x:row r="462">
      <x:c r="D462" s="128"/>
      <x:c r="E462" s="128"/>
      <x:c r="F462" s="128"/>
      <x:c r="G462" s="131"/>
      <x:c r="H462" s="131"/>
      <x:c r="I462" s="131"/>
      <x:c r="L462" s="133"/>
    </x:row>
    <x:row r="463">
      <x:c r="D463" s="128"/>
      <x:c r="E463" s="128"/>
      <x:c r="F463" s="128"/>
      <x:c r="G463" s="131"/>
      <x:c r="H463" s="131"/>
      <x:c r="I463" s="131"/>
      <x:c r="L463" s="133"/>
    </x:row>
    <x:row r="464">
      <x:c r="D464" s="128"/>
      <x:c r="E464" s="128"/>
      <x:c r="F464" s="128"/>
      <x:c r="G464" s="131"/>
      <x:c r="H464" s="131"/>
      <x:c r="I464" s="131"/>
      <x:c r="L464" s="133"/>
    </x:row>
    <x:row r="465">
      <x:c r="D465" s="128"/>
      <x:c r="E465" s="128"/>
      <x:c r="F465" s="128"/>
      <x:c r="G465" s="131"/>
      <x:c r="H465" s="131"/>
      <x:c r="I465" s="131"/>
      <x:c r="L465" s="133"/>
    </x:row>
    <x:row r="466">
      <x:c r="D466" s="128"/>
      <x:c r="E466" s="128"/>
      <x:c r="F466" s="128"/>
      <x:c r="G466" s="131"/>
      <x:c r="H466" s="131"/>
      <x:c r="I466" s="131"/>
      <x:c r="L466" s="133"/>
    </x:row>
    <x:row r="467">
      <x:c r="D467" s="128"/>
      <x:c r="E467" s="128"/>
      <x:c r="F467" s="128"/>
      <x:c r="G467" s="131"/>
      <x:c r="H467" s="131"/>
      <x:c r="I467" s="131"/>
      <x:c r="L467" s="133"/>
    </x:row>
    <x:row r="468">
      <x:c r="D468" s="128"/>
      <x:c r="E468" s="128"/>
      <x:c r="F468" s="128"/>
      <x:c r="G468" s="131"/>
      <x:c r="H468" s="131"/>
      <x:c r="I468" s="131"/>
      <x:c r="L468" s="133"/>
    </x:row>
    <x:row r="469">
      <x:c r="D469" s="128"/>
      <x:c r="E469" s="128"/>
      <x:c r="F469" s="128"/>
      <x:c r="G469" s="131"/>
      <x:c r="H469" s="131"/>
      <x:c r="I469" s="131"/>
      <x:c r="L469" s="133"/>
    </x:row>
    <x:row r="470">
      <x:c r="D470" s="128"/>
      <x:c r="E470" s="128"/>
      <x:c r="F470" s="128"/>
      <x:c r="G470" s="131"/>
      <x:c r="H470" s="131"/>
      <x:c r="I470" s="131"/>
      <x:c r="L470" s="133"/>
    </x:row>
    <x:row r="471">
      <x:c r="D471" s="128"/>
      <x:c r="E471" s="128"/>
      <x:c r="F471" s="128"/>
      <x:c r="G471" s="131"/>
      <x:c r="H471" s="131"/>
      <x:c r="I471" s="131"/>
      <x:c r="L471" s="133"/>
    </x:row>
    <x:row r="472">
      <x:c r="D472" s="128"/>
      <x:c r="E472" s="128"/>
      <x:c r="F472" s="128"/>
      <x:c r="G472" s="131"/>
      <x:c r="H472" s="131"/>
      <x:c r="I472" s="131"/>
      <x:c r="L472" s="133"/>
    </x:row>
    <x:row r="473">
      <x:c r="D473" s="128"/>
      <x:c r="E473" s="128"/>
      <x:c r="F473" s="128"/>
      <x:c r="G473" s="131"/>
      <x:c r="H473" s="131"/>
      <x:c r="I473" s="131"/>
      <x:c r="L473" s="133"/>
    </x:row>
    <x:row r="474">
      <x:c r="D474" s="128"/>
      <x:c r="E474" s="128"/>
      <x:c r="F474" s="128"/>
      <x:c r="G474" s="131"/>
      <x:c r="H474" s="131"/>
      <x:c r="I474" s="131"/>
      <x:c r="L474" s="133"/>
    </x:row>
    <x:row r="475">
      <x:c r="D475" s="128"/>
      <x:c r="E475" s="128"/>
      <x:c r="F475" s="128"/>
      <x:c r="G475" s="131"/>
      <x:c r="H475" s="131"/>
      <x:c r="I475" s="131"/>
      <x:c r="L475" s="133"/>
    </x:row>
    <x:row r="476">
      <x:c r="D476" s="128"/>
      <x:c r="E476" s="128"/>
      <x:c r="F476" s="128"/>
      <x:c r="G476" s="131"/>
      <x:c r="H476" s="131"/>
      <x:c r="I476" s="131"/>
      <x:c r="L476" s="133"/>
    </x:row>
    <x:row r="477">
      <x:c r="D477" s="128"/>
      <x:c r="E477" s="128"/>
      <x:c r="F477" s="128"/>
      <x:c r="G477" s="131"/>
      <x:c r="H477" s="131"/>
      <x:c r="I477" s="131"/>
      <x:c r="L477" s="133"/>
    </x:row>
    <x:row r="478">
      <x:c r="D478" s="128"/>
      <x:c r="E478" s="128"/>
      <x:c r="F478" s="128"/>
      <x:c r="G478" s="131"/>
      <x:c r="H478" s="131"/>
      <x:c r="I478" s="131"/>
      <x:c r="L478" s="133"/>
    </x:row>
    <x:row r="479">
      <x:c r="D479" s="128"/>
      <x:c r="E479" s="128"/>
      <x:c r="F479" s="128"/>
      <x:c r="G479" s="131"/>
      <x:c r="H479" s="131"/>
      <x:c r="I479" s="131"/>
      <x:c r="L479" s="133"/>
    </x:row>
    <x:row r="480">
      <x:c r="D480" s="128"/>
      <x:c r="E480" s="128"/>
      <x:c r="F480" s="128"/>
      <x:c r="G480" s="131"/>
      <x:c r="H480" s="131"/>
      <x:c r="I480" s="131"/>
      <x:c r="L480" s="133"/>
    </x:row>
    <x:row r="481">
      <x:c r="D481" s="128"/>
      <x:c r="E481" s="128"/>
      <x:c r="F481" s="128"/>
      <x:c r="G481" s="131"/>
      <x:c r="H481" s="131"/>
      <x:c r="I481" s="131"/>
      <x:c r="L481" s="133"/>
    </x:row>
    <x:row r="482">
      <x:c r="D482" s="128"/>
      <x:c r="E482" s="128"/>
      <x:c r="F482" s="128"/>
      <x:c r="G482" s="131"/>
      <x:c r="H482" s="131"/>
      <x:c r="I482" s="131"/>
      <x:c r="L482" s="133"/>
    </x:row>
    <x:row r="483">
      <x:c r="D483" s="128"/>
      <x:c r="E483" s="128"/>
      <x:c r="F483" s="128"/>
      <x:c r="G483" s="131"/>
      <x:c r="H483" s="131"/>
      <x:c r="I483" s="131"/>
      <x:c r="L483" s="133"/>
    </x:row>
    <x:row r="484">
      <x:c r="D484" s="128"/>
      <x:c r="E484" s="128"/>
      <x:c r="F484" s="128"/>
      <x:c r="G484" s="131"/>
      <x:c r="H484" s="131"/>
      <x:c r="I484" s="131"/>
      <x:c r="L484" s="133"/>
    </x:row>
    <x:row r="485">
      <x:c r="D485" s="128"/>
      <x:c r="E485" s="128"/>
      <x:c r="F485" s="128"/>
      <x:c r="G485" s="131"/>
      <x:c r="H485" s="131"/>
      <x:c r="I485" s="131"/>
      <x:c r="L485" s="133"/>
    </x:row>
    <x:row r="486">
      <x:c r="D486" s="128"/>
      <x:c r="E486" s="128"/>
      <x:c r="F486" s="128"/>
      <x:c r="G486" s="131"/>
      <x:c r="H486" s="131"/>
      <x:c r="I486" s="131"/>
      <x:c r="L486" s="133"/>
    </x:row>
    <x:row r="487">
      <x:c r="D487" s="128"/>
      <x:c r="E487" s="128"/>
      <x:c r="F487" s="128"/>
      <x:c r="G487" s="131"/>
      <x:c r="H487" s="131"/>
      <x:c r="I487" s="131"/>
      <x:c r="L487" s="133"/>
    </x:row>
    <x:row r="488">
      <x:c r="D488" s="128"/>
      <x:c r="E488" s="128"/>
      <x:c r="F488" s="128"/>
      <x:c r="G488" s="131"/>
      <x:c r="H488" s="131"/>
      <x:c r="I488" s="131"/>
      <x:c r="L488" s="133"/>
    </x:row>
    <x:row r="489">
      <x:c r="D489" s="128"/>
      <x:c r="E489" s="128"/>
      <x:c r="F489" s="128"/>
      <x:c r="G489" s="131"/>
      <x:c r="H489" s="131"/>
      <x:c r="I489" s="131"/>
      <x:c r="L489" s="133"/>
    </x:row>
    <x:row r="490">
      <x:c r="D490" s="128"/>
      <x:c r="E490" s="128"/>
      <x:c r="F490" s="128"/>
      <x:c r="G490" s="131"/>
      <x:c r="H490" s="131"/>
      <x:c r="I490" s="131"/>
      <x:c r="L490" s="133"/>
    </x:row>
    <x:row r="491">
      <x:c r="D491" s="128"/>
      <x:c r="E491" s="128"/>
      <x:c r="F491" s="128"/>
      <x:c r="G491" s="131"/>
      <x:c r="H491" s="131"/>
      <x:c r="I491" s="131"/>
      <x:c r="L491" s="133"/>
    </x:row>
    <x:row r="492">
      <x:c r="D492" s="128"/>
      <x:c r="E492" s="128"/>
      <x:c r="F492" s="128"/>
      <x:c r="G492" s="131"/>
      <x:c r="H492" s="131"/>
      <x:c r="I492" s="131"/>
      <x:c r="L492" s="133"/>
    </x:row>
    <x:row r="493">
      <x:c r="D493" s="128"/>
      <x:c r="E493" s="128"/>
      <x:c r="F493" s="128"/>
      <x:c r="G493" s="131"/>
      <x:c r="H493" s="131"/>
      <x:c r="I493" s="131"/>
      <x:c r="L493" s="133"/>
    </x:row>
    <x:row r="494">
      <x:c r="D494" s="128"/>
      <x:c r="E494" s="128"/>
      <x:c r="F494" s="128"/>
      <x:c r="G494" s="131"/>
      <x:c r="H494" s="131"/>
      <x:c r="I494" s="131"/>
      <x:c r="L494" s="133"/>
    </x:row>
    <x:row r="495">
      <x:c r="D495" s="128"/>
      <x:c r="E495" s="128"/>
      <x:c r="F495" s="128"/>
      <x:c r="G495" s="131"/>
      <x:c r="H495" s="131"/>
      <x:c r="I495" s="131"/>
      <x:c r="L495" s="133"/>
    </x:row>
    <x:row r="496">
      <x:c r="D496" s="128"/>
      <x:c r="E496" s="128"/>
      <x:c r="F496" s="128"/>
      <x:c r="G496" s="131"/>
      <x:c r="H496" s="131"/>
      <x:c r="I496" s="131"/>
      <x:c r="L496" s="133"/>
    </x:row>
    <x:row r="497">
      <x:c r="D497" s="128"/>
      <x:c r="E497" s="128"/>
      <x:c r="F497" s="128"/>
      <x:c r="G497" s="131"/>
      <x:c r="H497" s="131"/>
      <x:c r="I497" s="131"/>
      <x:c r="L497" s="133"/>
    </x:row>
    <x:row r="498">
      <x:c r="D498" s="128"/>
      <x:c r="E498" s="128"/>
      <x:c r="F498" s="128"/>
      <x:c r="G498" s="131"/>
      <x:c r="H498" s="131"/>
      <x:c r="I498" s="131"/>
      <x:c r="L498" s="133"/>
    </x:row>
    <x:row r="499">
      <x:c r="D499" s="128"/>
      <x:c r="E499" s="128"/>
      <x:c r="F499" s="128"/>
      <x:c r="G499" s="131"/>
      <x:c r="H499" s="131"/>
      <x:c r="I499" s="131"/>
      <x:c r="L499" s="133"/>
    </x:row>
    <x:row r="500">
      <x:c r="D500" s="128"/>
      <x:c r="E500" s="128"/>
      <x:c r="F500" s="128"/>
      <x:c r="G500" s="131"/>
      <x:c r="H500" s="131"/>
      <x:c r="I500" s="131"/>
      <x:c r="L500" s="133"/>
    </x:row>
    <x:row r="501">
      <x:c r="D501" s="128"/>
      <x:c r="E501" s="128"/>
      <x:c r="F501" s="128"/>
      <x:c r="G501" s="131"/>
      <x:c r="H501" s="131"/>
      <x:c r="I501" s="131"/>
      <x:c r="L501" s="133"/>
    </x:row>
    <x:row r="502">
      <x:c r="D502" s="128"/>
      <x:c r="E502" s="128"/>
      <x:c r="F502" s="128"/>
      <x:c r="G502" s="131"/>
      <x:c r="H502" s="131"/>
      <x:c r="I502" s="131"/>
      <x:c r="L502" s="133"/>
    </x:row>
    <x:row r="503">
      <x:c r="D503" s="128"/>
      <x:c r="E503" s="128"/>
      <x:c r="F503" s="128"/>
      <x:c r="G503" s="131"/>
      <x:c r="H503" s="131"/>
      <x:c r="I503" s="131"/>
      <x:c r="L503" s="133"/>
    </x:row>
    <x:row r="504">
      <x:c r="D504" s="128"/>
      <x:c r="E504" s="128"/>
      <x:c r="F504" s="128"/>
      <x:c r="G504" s="131"/>
      <x:c r="H504" s="131"/>
      <x:c r="I504" s="131"/>
      <x:c r="L504" s="133"/>
    </x:row>
    <x:row r="505">
      <x:c r="D505" s="128"/>
      <x:c r="E505" s="128"/>
      <x:c r="F505" s="128"/>
      <x:c r="G505" s="131"/>
      <x:c r="H505" s="131"/>
      <x:c r="I505" s="131"/>
      <x:c r="L505" s="133"/>
    </x:row>
    <x:row r="506">
      <x:c r="D506" s="128"/>
      <x:c r="E506" s="128"/>
      <x:c r="F506" s="128"/>
      <x:c r="G506" s="131"/>
      <x:c r="H506" s="131"/>
      <x:c r="I506" s="131"/>
      <x:c r="L506" s="133"/>
    </x:row>
  </x:sheetData>
  <x:dataValidations count="1">
    <x:dataValidation type="list" sqref="E7:E506">
      <x:formula1>"À déclarer,Déclarée,À relancer,Payée"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7bf4a4b7844372"/>
  </x:tableParts>
</x:worksheet>
</file>

<file path=xl/worksheets/sheet6.xml><?xml version="1.0" encoding="utf-8"?>
<x:worksheet xmlns:x="http://schemas.openxmlformats.org/spreadsheetml/2006/main">
  <x:sheetPr>
    <x:tabColor rgb="FFC6B5C1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30" hidden="0" customWidth="1"/>
    <x:col min="4" max="4" width="17" hidden="0" customWidth="1"/>
    <x:col min="5" max="5" width="18" hidden="0" customWidth="1"/>
    <x:col min="6" max="6" width="17" hidden="0" customWidth="1"/>
    <x:col min="7" max="7" width="18" hidden="0" customWidth="1"/>
    <x:col min="8" max="8" width="32" hidden="0" customWidth="1"/>
    <x:col min="9" max="9" width="18" hidden="0" customWidth="1"/>
    <x:col min="10" max="10" width="17" hidden="0" customWidth="1"/>
    <x:col min="11" max="11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Import des réclamations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Zone alimentée par le tableau de suivi des réclamations.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9" t="str">
        <x:v>ID</x:v>
      </x:c>
      <x:c r="B6" s="20" t="str">
        <x:v>Fournisseur</x:v>
      </x:c>
      <x:c r="C6" s="20" t="str">
        <x:v>Objet</x:v>
      </x:c>
      <x:c r="D6" s="20" t="str">
        <x:v>Date d’ouverture</x:v>
      </x:c>
      <x:c r="E6" s="20" t="str">
        <x:v>Statut</x:v>
      </x:c>
      <x:c r="F6" s="20" t="str">
        <x:v>Prochaine relance</x:v>
      </x:c>
      <x:c r="G6" s="20" t="str">
        <x:v>Montant concerné</x:v>
      </x:c>
      <x:c r="H6" s="20" t="str">
        <x:v>Dernière action</x:v>
      </x:c>
      <x:c r="I6" s="20" t="str">
        <x:v>Responsable</x:v>
      </x:c>
      <x:c r="J6" s="20" t="str">
        <x:v>Date résolution</x:v>
      </x:c>
      <x:c r="K6" s="21" t="str">
        <x:v>Dernière mise à jour</x:v>
      </x:c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26" t="str">
        <x:v>REC-001</x:v>
      </x:c>
      <x:c r="B7" s="126" t="str">
        <x:v>Laboratoire Alpha</x:v>
      </x:c>
      <x:c r="C7" s="126" t="str">
        <x:v>Avoir manquant</x:v>
      </x:c>
      <x:c r="D7" s="127" t="n">
        <x:v>46273</x:v>
      </x:c>
      <x:c r="E7" s="127" t="str">
        <x:v>En attente</x:v>
      </x:c>
      <x:c r="F7" s="127" t="n">
        <x:v>46280</x:v>
      </x:c>
      <x:c r="G7" s="129" t="n">
        <x:v>326.4</x:v>
      </x:c>
      <x:c r="H7" s="126" t="str">
        <x:v>Relance envoyée</x:v>
      </x:c>
      <x:c r="I7" s="126" t="str">
        <x:v>Fanny</x:v>
      </x:c>
      <x:c r="J7" s="127"/>
      <x:c r="K7" s="127" t="n">
        <x:v>46279</x:v>
      </x:c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26" t="str">
        <x:v>REC-002</x:v>
      </x:c>
      <x:c r="B8" s="126" t="str">
        <x:v>Grossiste Beta</x:v>
      </x:c>
      <x:c r="C8" s="126" t="str">
        <x:v>Écart de facturation</x:v>
      </x:c>
      <x:c r="D8" s="127" t="n">
        <x:v>46275</x:v>
      </x:c>
      <x:c r="E8" s="127" t="str">
        <x:v>En cours</x:v>
      </x:c>
      <x:c r="F8" s="127" t="n">
        <x:v>46281</x:v>
      </x:c>
      <x:c r="G8" s="129" t="n">
        <x:v>82.1</x:v>
      </x:c>
      <x:c r="H8" s="126" t="str">
        <x:v>Pièces transmises</x:v>
      </x:c>
      <x:c r="I8" s="126" t="str">
        <x:v>Fanny</x:v>
      </x:c>
      <x:c r="J8" s="127"/>
      <x:c r="K8" s="127" t="n">
        <x:v>46279</x:v>
      </x:c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126" t="str">
        <x:v>REC-003</x:v>
      </x:c>
      <x:c r="B9" s="126" t="str">
        <x:v>Laboratoire Delta</x:v>
      </x:c>
      <x:c r="C9" s="126" t="str">
        <x:v>Remise non appliquée</x:v>
      </x:c>
      <x:c r="D9" s="127" t="n">
        <x:v>46266</x:v>
      </x:c>
      <x:c r="E9" s="127" t="str">
        <x:v>Clôturée</x:v>
      </x:c>
      <x:c r="F9" s="127" t="n">
        <x:v>46270</x:v>
      </x:c>
      <x:c r="G9" s="129" t="n">
        <x:v>210</x:v>
      </x:c>
      <x:c r="H9" s="126" t="str">
        <x:v>Avoir reçu</x:v>
      </x:c>
      <x:c r="I9" s="126" t="str">
        <x:v>Fanny</x:v>
      </x:c>
      <x:c r="J9" s="127" t="n">
        <x:v>46277</x:v>
      </x:c>
      <x:c r="K9" s="127" t="n">
        <x:v>46279</x:v>
      </x:c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2"/>
      <x:c r="B10" s="2"/>
      <x:c r="C10" s="2"/>
      <x:c r="D10" s="8"/>
      <x:c r="E10" s="8"/>
      <x:c r="F10" s="8"/>
      <x:c r="G10" s="130"/>
      <x:c r="H10" s="2"/>
      <x:c r="I10" s="2"/>
      <x:c r="J10" s="8"/>
      <x:c r="K10" s="8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2"/>
      <x:c r="B11" s="2"/>
      <x:c r="C11" s="2"/>
      <x:c r="D11" s="8"/>
      <x:c r="E11" s="8"/>
      <x:c r="F11" s="8"/>
      <x:c r="G11" s="130"/>
      <x:c r="H11" s="2"/>
      <x:c r="I11" s="2"/>
      <x:c r="J11" s="8"/>
      <x:c r="K11" s="8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2"/>
      <x:c r="B12" s="2"/>
      <x:c r="C12" s="2"/>
      <x:c r="D12" s="8"/>
      <x:c r="E12" s="8"/>
      <x:c r="F12" s="8"/>
      <x:c r="G12" s="130"/>
      <x:c r="H12" s="2"/>
      <x:c r="I12" s="2"/>
      <x:c r="J12" s="8"/>
      <x:c r="K12" s="8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2"/>
      <x:c r="B13" s="2"/>
      <x:c r="C13" s="2"/>
      <x:c r="D13" s="8"/>
      <x:c r="E13" s="8"/>
      <x:c r="F13" s="8"/>
      <x:c r="G13" s="130"/>
      <x:c r="H13" s="2"/>
      <x:c r="I13" s="2"/>
      <x:c r="J13" s="8"/>
      <x:c r="K13" s="8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2"/>
      <x:c r="D14" s="8"/>
      <x:c r="E14" s="8"/>
      <x:c r="F14" s="8"/>
      <x:c r="G14" s="130"/>
      <x:c r="H14" s="2"/>
      <x:c r="I14" s="2"/>
      <x:c r="J14" s="8"/>
      <x:c r="K14" s="8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2"/>
      <x:c r="D15" s="8"/>
      <x:c r="E15" s="8"/>
      <x:c r="F15" s="8"/>
      <x:c r="G15" s="130"/>
      <x:c r="H15" s="2"/>
      <x:c r="I15" s="2"/>
      <x:c r="J15" s="8"/>
      <x:c r="K15" s="8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2"/>
      <x:c r="D16" s="8"/>
      <x:c r="E16" s="8"/>
      <x:c r="F16" s="8"/>
      <x:c r="G16" s="130"/>
      <x:c r="H16" s="2"/>
      <x:c r="I16" s="2"/>
      <x:c r="J16" s="8"/>
      <x:c r="K16" s="8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2"/>
      <x:c r="D17" s="8"/>
      <x:c r="E17" s="8"/>
      <x:c r="F17" s="8"/>
      <x:c r="G17" s="130"/>
      <x:c r="H17" s="2"/>
      <x:c r="I17" s="2"/>
      <x:c r="J17" s="8"/>
      <x:c r="K17" s="8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2"/>
      <x:c r="D18" s="8"/>
      <x:c r="E18" s="8"/>
      <x:c r="F18" s="8"/>
      <x:c r="G18" s="130"/>
      <x:c r="H18" s="2"/>
      <x:c r="I18" s="2"/>
      <x:c r="J18" s="8"/>
      <x:c r="K18" s="8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2"/>
      <x:c r="D19" s="8"/>
      <x:c r="E19" s="8"/>
      <x:c r="F19" s="8"/>
      <x:c r="G19" s="130"/>
      <x:c r="H19" s="2"/>
      <x:c r="I19" s="2"/>
      <x:c r="J19" s="8"/>
      <x:c r="K19" s="8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2"/>
      <x:c r="D20" s="8"/>
      <x:c r="E20" s="8"/>
      <x:c r="F20" s="8"/>
      <x:c r="G20" s="130"/>
      <x:c r="H20" s="2"/>
      <x:c r="I20" s="2"/>
      <x:c r="J20" s="8"/>
      <x:c r="K20" s="8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2"/>
      <x:c r="D21" s="8"/>
      <x:c r="E21" s="8"/>
      <x:c r="F21" s="8"/>
      <x:c r="G21" s="130"/>
      <x:c r="H21" s="2"/>
      <x:c r="I21" s="2"/>
      <x:c r="J21" s="8"/>
      <x:c r="K21" s="8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2"/>
      <x:c r="D22" s="8"/>
      <x:c r="E22" s="8"/>
      <x:c r="F22" s="8"/>
      <x:c r="G22" s="130"/>
      <x:c r="H22" s="2"/>
      <x:c r="I22" s="2"/>
      <x:c r="J22" s="8"/>
      <x:c r="K22" s="8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2"/>
      <x:c r="D23" s="8"/>
      <x:c r="E23" s="8"/>
      <x:c r="F23" s="8"/>
      <x:c r="G23" s="130"/>
      <x:c r="H23" s="2"/>
      <x:c r="I23" s="2"/>
      <x:c r="J23" s="8"/>
      <x:c r="K23" s="8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2"/>
      <x:c r="D24" s="8"/>
      <x:c r="E24" s="8"/>
      <x:c r="F24" s="8"/>
      <x:c r="G24" s="130"/>
      <x:c r="H24" s="2"/>
      <x:c r="I24" s="2"/>
      <x:c r="J24" s="8"/>
      <x:c r="K24" s="8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2"/>
      <x:c r="D25" s="8"/>
      <x:c r="E25" s="8"/>
      <x:c r="F25" s="8"/>
      <x:c r="G25" s="130"/>
      <x:c r="H25" s="2"/>
      <x:c r="I25" s="2"/>
      <x:c r="J25" s="8"/>
      <x:c r="K25" s="8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2"/>
      <x:c r="D26" s="8"/>
      <x:c r="E26" s="8"/>
      <x:c r="F26" s="8"/>
      <x:c r="G26" s="130"/>
      <x:c r="H26" s="2"/>
      <x:c r="I26" s="2"/>
      <x:c r="J26" s="8"/>
      <x:c r="K26" s="8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2"/>
      <x:c r="D27" s="8"/>
      <x:c r="E27" s="8"/>
      <x:c r="F27" s="8"/>
      <x:c r="G27" s="130"/>
      <x:c r="H27" s="2"/>
      <x:c r="I27" s="2"/>
      <x:c r="J27" s="8"/>
      <x:c r="K27" s="8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2"/>
      <x:c r="D28" s="8"/>
      <x:c r="E28" s="8"/>
      <x:c r="F28" s="8"/>
      <x:c r="G28" s="130"/>
      <x:c r="H28" s="2"/>
      <x:c r="I28" s="2"/>
      <x:c r="J28" s="8"/>
      <x:c r="K28" s="8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2"/>
      <x:c r="D29" s="8"/>
      <x:c r="E29" s="8"/>
      <x:c r="F29" s="8"/>
      <x:c r="G29" s="130"/>
      <x:c r="H29" s="2"/>
      <x:c r="I29" s="2"/>
      <x:c r="J29" s="8"/>
      <x:c r="K29" s="8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2"/>
      <x:c r="D30" s="8"/>
      <x:c r="E30" s="8"/>
      <x:c r="F30" s="8"/>
      <x:c r="G30" s="130"/>
      <x:c r="H30" s="2"/>
      <x:c r="I30" s="2"/>
      <x:c r="J30" s="8"/>
      <x:c r="K30" s="8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2"/>
      <x:c r="D31" s="8"/>
      <x:c r="E31" s="8"/>
      <x:c r="F31" s="8"/>
      <x:c r="G31" s="130"/>
      <x:c r="H31" s="2"/>
      <x:c r="I31" s="2"/>
      <x:c r="J31" s="8"/>
      <x:c r="K31" s="8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2"/>
      <x:c r="D32" s="8"/>
      <x:c r="E32" s="8"/>
      <x:c r="F32" s="8"/>
      <x:c r="G32" s="130"/>
      <x:c r="H32" s="2"/>
      <x:c r="I32" s="2"/>
      <x:c r="J32" s="8"/>
      <x:c r="K32" s="8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2"/>
      <x:c r="D33" s="8"/>
      <x:c r="E33" s="8"/>
      <x:c r="F33" s="8"/>
      <x:c r="G33" s="130"/>
      <x:c r="H33" s="2"/>
      <x:c r="I33" s="2"/>
      <x:c r="J33" s="8"/>
      <x:c r="K33" s="8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2"/>
      <x:c r="D34" s="8"/>
      <x:c r="E34" s="8"/>
      <x:c r="F34" s="8"/>
      <x:c r="G34" s="130"/>
      <x:c r="H34" s="2"/>
      <x:c r="I34" s="2"/>
      <x:c r="J34" s="8"/>
      <x:c r="K34" s="8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2"/>
      <x:c r="D35" s="8"/>
      <x:c r="E35" s="8"/>
      <x:c r="F35" s="8"/>
      <x:c r="G35" s="130"/>
      <x:c r="H35" s="2"/>
      <x:c r="I35" s="2"/>
      <x:c r="J35" s="8"/>
      <x:c r="K35" s="8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2"/>
      <x:c r="D36" s="8"/>
      <x:c r="E36" s="8"/>
      <x:c r="F36" s="8"/>
      <x:c r="G36" s="130"/>
      <x:c r="H36" s="2"/>
      <x:c r="I36" s="2"/>
      <x:c r="J36" s="8"/>
      <x:c r="K36" s="8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2"/>
      <x:c r="D37" s="8"/>
      <x:c r="E37" s="8"/>
      <x:c r="F37" s="8"/>
      <x:c r="G37" s="130"/>
      <x:c r="H37" s="2"/>
      <x:c r="I37" s="2"/>
      <x:c r="J37" s="8"/>
      <x:c r="K37" s="8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2"/>
      <x:c r="D38" s="8"/>
      <x:c r="E38" s="8"/>
      <x:c r="F38" s="8"/>
      <x:c r="G38" s="130"/>
      <x:c r="H38" s="2"/>
      <x:c r="I38" s="2"/>
      <x:c r="J38" s="8"/>
      <x:c r="K38" s="8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8"/>
      <x:c r="E39" s="8"/>
      <x:c r="F39" s="8"/>
      <x:c r="G39" s="130"/>
      <x:c r="H39" s="2"/>
      <x:c r="I39" s="2"/>
      <x:c r="J39" s="8"/>
      <x:c r="K39" s="8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8"/>
      <x:c r="E40" s="8"/>
      <x:c r="F40" s="8"/>
      <x:c r="G40" s="130"/>
      <x:c r="H40" s="2"/>
      <x:c r="I40" s="2"/>
      <x:c r="J40" s="8"/>
      <x:c r="K40" s="8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8"/>
      <x:c r="E41" s="8"/>
      <x:c r="F41" s="8"/>
      <x:c r="G41" s="130"/>
      <x:c r="H41" s="2"/>
      <x:c r="I41" s="2"/>
      <x:c r="J41" s="8"/>
      <x:c r="K41" s="8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8"/>
      <x:c r="E42" s="8"/>
      <x:c r="F42" s="8"/>
      <x:c r="G42" s="130"/>
      <x:c r="H42" s="2"/>
      <x:c r="I42" s="2"/>
      <x:c r="J42" s="8"/>
      <x:c r="K42" s="8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8"/>
      <x:c r="E43" s="8"/>
      <x:c r="F43" s="8"/>
      <x:c r="G43" s="130"/>
      <x:c r="H43" s="2"/>
      <x:c r="I43" s="2"/>
      <x:c r="J43" s="8"/>
      <x:c r="K43" s="8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8"/>
      <x:c r="E44" s="8"/>
      <x:c r="F44" s="8"/>
      <x:c r="G44" s="130"/>
      <x:c r="H44" s="2"/>
      <x:c r="I44" s="2"/>
      <x:c r="J44" s="8"/>
      <x:c r="K44" s="8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8"/>
      <x:c r="E45" s="8"/>
      <x:c r="F45" s="8"/>
      <x:c r="G45" s="130"/>
      <x:c r="H45" s="2"/>
      <x:c r="I45" s="2"/>
      <x:c r="J45" s="8"/>
      <x:c r="K45" s="8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8"/>
      <x:c r="E46" s="8"/>
      <x:c r="F46" s="8"/>
      <x:c r="G46" s="130"/>
      <x:c r="H46" s="2"/>
      <x:c r="I46" s="2"/>
      <x:c r="J46" s="8"/>
      <x:c r="K46" s="8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8"/>
      <x:c r="E47" s="8"/>
      <x:c r="F47" s="8"/>
      <x:c r="G47" s="130"/>
      <x:c r="H47" s="2"/>
      <x:c r="I47" s="2"/>
      <x:c r="J47" s="8"/>
      <x:c r="K47" s="8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8"/>
      <x:c r="E48" s="8"/>
      <x:c r="F48" s="8"/>
      <x:c r="G48" s="130"/>
      <x:c r="H48" s="2"/>
      <x:c r="I48" s="2"/>
      <x:c r="J48" s="8"/>
      <x:c r="K48" s="8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8"/>
      <x:c r="E49" s="8"/>
      <x:c r="F49" s="8"/>
      <x:c r="G49" s="130"/>
      <x:c r="H49" s="2"/>
      <x:c r="I49" s="2"/>
      <x:c r="J49" s="8"/>
      <x:c r="K49" s="8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8"/>
      <x:c r="E50" s="8"/>
      <x:c r="F50" s="8"/>
      <x:c r="G50" s="130"/>
      <x:c r="H50" s="2"/>
      <x:c r="I50" s="2"/>
      <x:c r="J50" s="8"/>
      <x:c r="K50" s="8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8"/>
      <x:c r="E51" s="8"/>
      <x:c r="F51" s="8"/>
      <x:c r="G51" s="130"/>
      <x:c r="H51" s="2"/>
      <x:c r="I51" s="2"/>
      <x:c r="J51" s="8"/>
      <x:c r="K51" s="8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8"/>
      <x:c r="E52" s="8"/>
      <x:c r="F52" s="8"/>
      <x:c r="G52" s="130"/>
      <x:c r="H52" s="2"/>
      <x:c r="I52" s="2"/>
      <x:c r="J52" s="8"/>
      <x:c r="K52" s="8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8"/>
      <x:c r="E53" s="8"/>
      <x:c r="F53" s="8"/>
      <x:c r="G53" s="130"/>
      <x:c r="H53" s="2"/>
      <x:c r="I53" s="2"/>
      <x:c r="J53" s="8"/>
      <x:c r="K53" s="8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8"/>
      <x:c r="E54" s="8"/>
      <x:c r="F54" s="8"/>
      <x:c r="G54" s="130"/>
      <x:c r="H54" s="2"/>
      <x:c r="I54" s="2"/>
      <x:c r="J54" s="8"/>
      <x:c r="K54" s="8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8"/>
      <x:c r="E55" s="8"/>
      <x:c r="F55" s="8"/>
      <x:c r="G55" s="130"/>
      <x:c r="H55" s="2"/>
      <x:c r="I55" s="2"/>
      <x:c r="J55" s="8"/>
      <x:c r="K55" s="8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8"/>
      <x:c r="E56" s="8"/>
      <x:c r="F56" s="8"/>
      <x:c r="G56" s="130"/>
      <x:c r="H56" s="2"/>
      <x:c r="I56" s="2"/>
      <x:c r="J56" s="8"/>
      <x:c r="K56" s="8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8"/>
      <x:c r="E57" s="8"/>
      <x:c r="F57" s="8"/>
      <x:c r="G57" s="130"/>
      <x:c r="H57" s="2"/>
      <x:c r="I57" s="2"/>
      <x:c r="J57" s="8"/>
      <x:c r="K57" s="8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8"/>
      <x:c r="E58" s="8"/>
      <x:c r="F58" s="8"/>
      <x:c r="G58" s="130"/>
      <x:c r="H58" s="2"/>
      <x:c r="I58" s="2"/>
      <x:c r="J58" s="8"/>
      <x:c r="K58" s="8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8"/>
      <x:c r="E59" s="8"/>
      <x:c r="F59" s="8"/>
      <x:c r="G59" s="130"/>
      <x:c r="H59" s="2"/>
      <x:c r="I59" s="2"/>
      <x:c r="J59" s="8"/>
      <x:c r="K59" s="8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8"/>
      <x:c r="E60" s="8"/>
      <x:c r="F60" s="8"/>
      <x:c r="G60" s="130"/>
      <x:c r="H60" s="2"/>
      <x:c r="I60" s="2"/>
      <x:c r="J60" s="8"/>
      <x:c r="K60" s="8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8"/>
      <x:c r="E61" s="8"/>
      <x:c r="F61" s="8"/>
      <x:c r="G61" s="130"/>
      <x:c r="H61" s="2"/>
      <x:c r="I61" s="2"/>
      <x:c r="J61" s="8"/>
      <x:c r="K61" s="8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8"/>
      <x:c r="E62" s="8"/>
      <x:c r="F62" s="8"/>
      <x:c r="G62" s="130"/>
      <x:c r="H62" s="2"/>
      <x:c r="I62" s="2"/>
      <x:c r="J62" s="8"/>
      <x:c r="K62" s="8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8"/>
      <x:c r="E63" s="8"/>
      <x:c r="F63" s="8"/>
      <x:c r="G63" s="130"/>
      <x:c r="H63" s="2"/>
      <x:c r="I63" s="2"/>
      <x:c r="J63" s="8"/>
      <x:c r="K63" s="8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8"/>
      <x:c r="E64" s="8"/>
      <x:c r="F64" s="8"/>
      <x:c r="G64" s="130"/>
      <x:c r="H64" s="2"/>
      <x:c r="I64" s="2"/>
      <x:c r="J64" s="8"/>
      <x:c r="K64" s="8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8"/>
      <x:c r="E65" s="8"/>
      <x:c r="F65" s="8"/>
      <x:c r="G65" s="130"/>
      <x:c r="H65" s="2"/>
      <x:c r="I65" s="2"/>
      <x:c r="J65" s="8"/>
      <x:c r="K65" s="8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8"/>
      <x:c r="E66" s="8"/>
      <x:c r="F66" s="8"/>
      <x:c r="G66" s="130"/>
      <x:c r="H66" s="2"/>
      <x:c r="I66" s="2"/>
      <x:c r="J66" s="8"/>
      <x:c r="K66" s="8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8"/>
      <x:c r="E67" s="8"/>
      <x:c r="F67" s="8"/>
      <x:c r="G67" s="130"/>
      <x:c r="H67" s="2"/>
      <x:c r="I67" s="2"/>
      <x:c r="J67" s="8"/>
      <x:c r="K67" s="8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8"/>
      <x:c r="E68" s="8"/>
      <x:c r="F68" s="8"/>
      <x:c r="G68" s="130"/>
      <x:c r="H68" s="2"/>
      <x:c r="I68" s="2"/>
      <x:c r="J68" s="8"/>
      <x:c r="K68" s="8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8"/>
      <x:c r="E69" s="8"/>
      <x:c r="F69" s="8"/>
      <x:c r="G69" s="130"/>
      <x:c r="H69" s="2"/>
      <x:c r="I69" s="2"/>
      <x:c r="J69" s="8"/>
      <x:c r="K69" s="8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8"/>
      <x:c r="E70" s="8"/>
      <x:c r="F70" s="8"/>
      <x:c r="G70" s="130"/>
      <x:c r="H70" s="2"/>
      <x:c r="I70" s="2"/>
      <x:c r="J70" s="8"/>
      <x:c r="K70" s="8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  <x:row r="71">
      <x:c r="D71" s="128"/>
      <x:c r="E71" s="128"/>
      <x:c r="F71" s="128"/>
      <x:c r="G71" s="131"/>
      <x:c r="J71" s="128"/>
      <x:c r="K71" s="128"/>
    </x:row>
    <x:row r="72">
      <x:c r="D72" s="128"/>
      <x:c r="E72" s="128"/>
      <x:c r="F72" s="128"/>
      <x:c r="G72" s="131"/>
      <x:c r="J72" s="128"/>
      <x:c r="K72" s="128"/>
    </x:row>
    <x:row r="73">
      <x:c r="D73" s="128"/>
      <x:c r="E73" s="128"/>
      <x:c r="F73" s="128"/>
      <x:c r="G73" s="131"/>
      <x:c r="J73" s="128"/>
      <x:c r="K73" s="128"/>
    </x:row>
    <x:row r="74">
      <x:c r="D74" s="128"/>
      <x:c r="E74" s="128"/>
      <x:c r="F74" s="128"/>
      <x:c r="G74" s="131"/>
      <x:c r="J74" s="128"/>
      <x:c r="K74" s="128"/>
    </x:row>
    <x:row r="75">
      <x:c r="D75" s="128"/>
      <x:c r="E75" s="128"/>
      <x:c r="F75" s="128"/>
      <x:c r="G75" s="131"/>
      <x:c r="J75" s="128"/>
      <x:c r="K75" s="128"/>
    </x:row>
    <x:row r="76">
      <x:c r="D76" s="128"/>
      <x:c r="E76" s="128"/>
      <x:c r="F76" s="128"/>
      <x:c r="G76" s="131"/>
      <x:c r="J76" s="128"/>
      <x:c r="K76" s="128"/>
    </x:row>
    <x:row r="77">
      <x:c r="D77" s="128"/>
      <x:c r="E77" s="128"/>
      <x:c r="F77" s="128"/>
      <x:c r="G77" s="131"/>
      <x:c r="J77" s="128"/>
      <x:c r="K77" s="128"/>
    </x:row>
    <x:row r="78">
      <x:c r="D78" s="128"/>
      <x:c r="E78" s="128"/>
      <x:c r="F78" s="128"/>
      <x:c r="G78" s="131"/>
      <x:c r="J78" s="128"/>
      <x:c r="K78" s="128"/>
    </x:row>
    <x:row r="79">
      <x:c r="D79" s="128"/>
      <x:c r="E79" s="128"/>
      <x:c r="F79" s="128"/>
      <x:c r="G79" s="131"/>
      <x:c r="J79" s="128"/>
      <x:c r="K79" s="128"/>
    </x:row>
    <x:row r="80">
      <x:c r="D80" s="128"/>
      <x:c r="E80" s="128"/>
      <x:c r="F80" s="128"/>
      <x:c r="G80" s="131"/>
      <x:c r="J80" s="128"/>
      <x:c r="K80" s="128"/>
    </x:row>
    <x:row r="81">
      <x:c r="D81" s="128"/>
      <x:c r="E81" s="128"/>
      <x:c r="F81" s="128"/>
      <x:c r="G81" s="131"/>
      <x:c r="J81" s="128"/>
      <x:c r="K81" s="128"/>
    </x:row>
    <x:row r="82">
      <x:c r="D82" s="128"/>
      <x:c r="E82" s="128"/>
      <x:c r="F82" s="128"/>
      <x:c r="G82" s="131"/>
      <x:c r="J82" s="128"/>
      <x:c r="K82" s="128"/>
    </x:row>
    <x:row r="83">
      <x:c r="D83" s="128"/>
      <x:c r="E83" s="128"/>
      <x:c r="F83" s="128"/>
      <x:c r="G83" s="131"/>
      <x:c r="J83" s="128"/>
      <x:c r="K83" s="128"/>
    </x:row>
    <x:row r="84">
      <x:c r="D84" s="128"/>
      <x:c r="E84" s="128"/>
      <x:c r="F84" s="128"/>
      <x:c r="G84" s="131"/>
      <x:c r="J84" s="128"/>
      <x:c r="K84" s="128"/>
    </x:row>
    <x:row r="85">
      <x:c r="D85" s="128"/>
      <x:c r="E85" s="128"/>
      <x:c r="F85" s="128"/>
      <x:c r="G85" s="131"/>
      <x:c r="J85" s="128"/>
      <x:c r="K85" s="128"/>
    </x:row>
    <x:row r="86">
      <x:c r="D86" s="128"/>
      <x:c r="E86" s="128"/>
      <x:c r="F86" s="128"/>
      <x:c r="G86" s="131"/>
      <x:c r="J86" s="128"/>
      <x:c r="K86" s="128"/>
    </x:row>
    <x:row r="87">
      <x:c r="D87" s="128"/>
      <x:c r="E87" s="128"/>
      <x:c r="F87" s="128"/>
      <x:c r="G87" s="131"/>
      <x:c r="J87" s="128"/>
      <x:c r="K87" s="128"/>
    </x:row>
    <x:row r="88">
      <x:c r="D88" s="128"/>
      <x:c r="E88" s="128"/>
      <x:c r="F88" s="128"/>
      <x:c r="G88" s="131"/>
      <x:c r="J88" s="128"/>
      <x:c r="K88" s="128"/>
    </x:row>
    <x:row r="89">
      <x:c r="D89" s="128"/>
      <x:c r="E89" s="128"/>
      <x:c r="F89" s="128"/>
      <x:c r="G89" s="131"/>
      <x:c r="J89" s="128"/>
      <x:c r="K89" s="128"/>
    </x:row>
    <x:row r="90">
      <x:c r="D90" s="128"/>
      <x:c r="E90" s="128"/>
      <x:c r="F90" s="128"/>
      <x:c r="G90" s="131"/>
      <x:c r="J90" s="128"/>
      <x:c r="K90" s="128"/>
    </x:row>
    <x:row r="91">
      <x:c r="D91" s="128"/>
      <x:c r="E91" s="128"/>
      <x:c r="F91" s="128"/>
      <x:c r="G91" s="131"/>
      <x:c r="J91" s="128"/>
      <x:c r="K91" s="128"/>
    </x:row>
    <x:row r="92">
      <x:c r="D92" s="128"/>
      <x:c r="E92" s="128"/>
      <x:c r="F92" s="128"/>
      <x:c r="G92" s="131"/>
      <x:c r="J92" s="128"/>
      <x:c r="K92" s="128"/>
    </x:row>
    <x:row r="93">
      <x:c r="D93" s="128"/>
      <x:c r="E93" s="128"/>
      <x:c r="F93" s="128"/>
      <x:c r="G93" s="131"/>
      <x:c r="J93" s="128"/>
      <x:c r="K93" s="128"/>
    </x:row>
    <x:row r="94">
      <x:c r="D94" s="128"/>
      <x:c r="E94" s="128"/>
      <x:c r="F94" s="128"/>
      <x:c r="G94" s="131"/>
      <x:c r="J94" s="128"/>
      <x:c r="K94" s="128"/>
    </x:row>
    <x:row r="95">
      <x:c r="D95" s="128"/>
      <x:c r="E95" s="128"/>
      <x:c r="F95" s="128"/>
      <x:c r="G95" s="131"/>
      <x:c r="J95" s="128"/>
      <x:c r="K95" s="128"/>
    </x:row>
    <x:row r="96">
      <x:c r="D96" s="128"/>
      <x:c r="E96" s="128"/>
      <x:c r="F96" s="128"/>
      <x:c r="G96" s="131"/>
      <x:c r="J96" s="128"/>
      <x:c r="K96" s="128"/>
    </x:row>
    <x:row r="97">
      <x:c r="D97" s="128"/>
      <x:c r="E97" s="128"/>
      <x:c r="F97" s="128"/>
      <x:c r="G97" s="131"/>
      <x:c r="J97" s="128"/>
      <x:c r="K97" s="128"/>
    </x:row>
    <x:row r="98">
      <x:c r="D98" s="128"/>
      <x:c r="E98" s="128"/>
      <x:c r="F98" s="128"/>
      <x:c r="G98" s="131"/>
      <x:c r="J98" s="128"/>
      <x:c r="K98" s="128"/>
    </x:row>
    <x:row r="99">
      <x:c r="D99" s="128"/>
      <x:c r="E99" s="128"/>
      <x:c r="F99" s="128"/>
      <x:c r="G99" s="131"/>
      <x:c r="J99" s="128"/>
      <x:c r="K99" s="128"/>
    </x:row>
    <x:row r="100">
      <x:c r="D100" s="128"/>
      <x:c r="E100" s="128"/>
      <x:c r="F100" s="128"/>
      <x:c r="G100" s="131"/>
      <x:c r="J100" s="128"/>
      <x:c r="K100" s="128"/>
    </x:row>
    <x:row r="101">
      <x:c r="D101" s="128"/>
      <x:c r="E101" s="128"/>
      <x:c r="F101" s="128"/>
      <x:c r="G101" s="131"/>
      <x:c r="J101" s="128"/>
      <x:c r="K101" s="128"/>
    </x:row>
    <x:row r="102">
      <x:c r="D102" s="128"/>
      <x:c r="E102" s="128"/>
      <x:c r="F102" s="128"/>
      <x:c r="G102" s="131"/>
      <x:c r="J102" s="128"/>
      <x:c r="K102" s="128"/>
    </x:row>
    <x:row r="103">
      <x:c r="D103" s="128"/>
      <x:c r="E103" s="128"/>
      <x:c r="F103" s="128"/>
      <x:c r="G103" s="131"/>
      <x:c r="J103" s="128"/>
      <x:c r="K103" s="128"/>
    </x:row>
    <x:row r="104">
      <x:c r="D104" s="128"/>
      <x:c r="E104" s="128"/>
      <x:c r="F104" s="128"/>
      <x:c r="G104" s="131"/>
      <x:c r="J104" s="128"/>
      <x:c r="K104" s="128"/>
    </x:row>
    <x:row r="105">
      <x:c r="D105" s="128"/>
      <x:c r="E105" s="128"/>
      <x:c r="F105" s="128"/>
      <x:c r="G105" s="131"/>
      <x:c r="J105" s="128"/>
      <x:c r="K105" s="128"/>
    </x:row>
    <x:row r="106">
      <x:c r="D106" s="128"/>
      <x:c r="E106" s="128"/>
      <x:c r="F106" s="128"/>
      <x:c r="G106" s="131"/>
      <x:c r="J106" s="128"/>
      <x:c r="K106" s="128"/>
    </x:row>
    <x:row r="107">
      <x:c r="D107" s="128"/>
      <x:c r="E107" s="128"/>
      <x:c r="F107" s="128"/>
      <x:c r="G107" s="131"/>
      <x:c r="J107" s="128"/>
      <x:c r="K107" s="128"/>
    </x:row>
    <x:row r="108">
      <x:c r="D108" s="128"/>
      <x:c r="E108" s="128"/>
      <x:c r="F108" s="128"/>
      <x:c r="G108" s="131"/>
      <x:c r="J108" s="128"/>
      <x:c r="K108" s="128"/>
    </x:row>
    <x:row r="109">
      <x:c r="D109" s="128"/>
      <x:c r="E109" s="128"/>
      <x:c r="F109" s="128"/>
      <x:c r="G109" s="131"/>
      <x:c r="J109" s="128"/>
      <x:c r="K109" s="128"/>
    </x:row>
    <x:row r="110">
      <x:c r="D110" s="128"/>
      <x:c r="E110" s="128"/>
      <x:c r="F110" s="128"/>
      <x:c r="G110" s="131"/>
      <x:c r="J110" s="128"/>
      <x:c r="K110" s="128"/>
    </x:row>
    <x:row r="111">
      <x:c r="D111" s="128"/>
      <x:c r="E111" s="128"/>
      <x:c r="F111" s="128"/>
      <x:c r="G111" s="131"/>
      <x:c r="J111" s="128"/>
      <x:c r="K111" s="128"/>
    </x:row>
    <x:row r="112">
      <x:c r="D112" s="128"/>
      <x:c r="E112" s="128"/>
      <x:c r="F112" s="128"/>
      <x:c r="G112" s="131"/>
      <x:c r="J112" s="128"/>
      <x:c r="K112" s="128"/>
    </x:row>
    <x:row r="113">
      <x:c r="D113" s="128"/>
      <x:c r="E113" s="128"/>
      <x:c r="F113" s="128"/>
      <x:c r="G113" s="131"/>
      <x:c r="J113" s="128"/>
      <x:c r="K113" s="128"/>
    </x:row>
    <x:row r="114">
      <x:c r="D114" s="128"/>
      <x:c r="E114" s="128"/>
      <x:c r="F114" s="128"/>
      <x:c r="G114" s="131"/>
      <x:c r="J114" s="128"/>
      <x:c r="K114" s="128"/>
    </x:row>
    <x:row r="115">
      <x:c r="D115" s="128"/>
      <x:c r="E115" s="128"/>
      <x:c r="F115" s="128"/>
      <x:c r="G115" s="131"/>
      <x:c r="J115" s="128"/>
      <x:c r="K115" s="128"/>
    </x:row>
    <x:row r="116">
      <x:c r="D116" s="128"/>
      <x:c r="E116" s="128"/>
      <x:c r="F116" s="128"/>
      <x:c r="G116" s="131"/>
      <x:c r="J116" s="128"/>
      <x:c r="K116" s="128"/>
    </x:row>
    <x:row r="117">
      <x:c r="D117" s="128"/>
      <x:c r="E117" s="128"/>
      <x:c r="F117" s="128"/>
      <x:c r="G117" s="131"/>
      <x:c r="J117" s="128"/>
      <x:c r="K117" s="128"/>
    </x:row>
    <x:row r="118">
      <x:c r="D118" s="128"/>
      <x:c r="E118" s="128"/>
      <x:c r="F118" s="128"/>
      <x:c r="G118" s="131"/>
      <x:c r="J118" s="128"/>
      <x:c r="K118" s="128"/>
    </x:row>
    <x:row r="119">
      <x:c r="D119" s="128"/>
      <x:c r="E119" s="128"/>
      <x:c r="F119" s="128"/>
      <x:c r="G119" s="131"/>
      <x:c r="J119" s="128"/>
      <x:c r="K119" s="128"/>
    </x:row>
    <x:row r="120">
      <x:c r="D120" s="128"/>
      <x:c r="E120" s="128"/>
      <x:c r="F120" s="128"/>
      <x:c r="G120" s="131"/>
      <x:c r="J120" s="128"/>
      <x:c r="K120" s="128"/>
    </x:row>
    <x:row r="121">
      <x:c r="D121" s="128"/>
      <x:c r="E121" s="128"/>
      <x:c r="F121" s="128"/>
      <x:c r="G121" s="131"/>
      <x:c r="J121" s="128"/>
      <x:c r="K121" s="128"/>
    </x:row>
    <x:row r="122">
      <x:c r="D122" s="128"/>
      <x:c r="E122" s="128"/>
      <x:c r="F122" s="128"/>
      <x:c r="G122" s="131"/>
      <x:c r="J122" s="128"/>
      <x:c r="K122" s="128"/>
    </x:row>
    <x:row r="123">
      <x:c r="D123" s="128"/>
      <x:c r="E123" s="128"/>
      <x:c r="F123" s="128"/>
      <x:c r="G123" s="131"/>
      <x:c r="J123" s="128"/>
      <x:c r="K123" s="128"/>
    </x:row>
    <x:row r="124">
      <x:c r="D124" s="128"/>
      <x:c r="E124" s="128"/>
      <x:c r="F124" s="128"/>
      <x:c r="G124" s="131"/>
      <x:c r="J124" s="128"/>
      <x:c r="K124" s="128"/>
    </x:row>
    <x:row r="125">
      <x:c r="D125" s="128"/>
      <x:c r="E125" s="128"/>
      <x:c r="F125" s="128"/>
      <x:c r="G125" s="131"/>
      <x:c r="J125" s="128"/>
      <x:c r="K125" s="128"/>
    </x:row>
    <x:row r="126">
      <x:c r="D126" s="128"/>
      <x:c r="E126" s="128"/>
      <x:c r="F126" s="128"/>
      <x:c r="G126" s="131"/>
      <x:c r="J126" s="128"/>
      <x:c r="K126" s="128"/>
    </x:row>
    <x:row r="127">
      <x:c r="D127" s="128"/>
      <x:c r="E127" s="128"/>
      <x:c r="F127" s="128"/>
      <x:c r="G127" s="131"/>
      <x:c r="J127" s="128"/>
      <x:c r="K127" s="128"/>
    </x:row>
    <x:row r="128">
      <x:c r="D128" s="128"/>
      <x:c r="E128" s="128"/>
      <x:c r="F128" s="128"/>
      <x:c r="G128" s="131"/>
      <x:c r="J128" s="128"/>
      <x:c r="K128" s="128"/>
    </x:row>
    <x:row r="129">
      <x:c r="D129" s="128"/>
      <x:c r="E129" s="128"/>
      <x:c r="F129" s="128"/>
      <x:c r="G129" s="131"/>
      <x:c r="J129" s="128"/>
      <x:c r="K129" s="128"/>
    </x:row>
    <x:row r="130">
      <x:c r="D130" s="128"/>
      <x:c r="E130" s="128"/>
      <x:c r="F130" s="128"/>
      <x:c r="G130" s="131"/>
      <x:c r="J130" s="128"/>
      <x:c r="K130" s="128"/>
    </x:row>
    <x:row r="131">
      <x:c r="D131" s="128"/>
      <x:c r="E131" s="128"/>
      <x:c r="F131" s="128"/>
      <x:c r="G131" s="131"/>
      <x:c r="J131" s="128"/>
      <x:c r="K131" s="128"/>
    </x:row>
    <x:row r="132">
      <x:c r="D132" s="128"/>
      <x:c r="E132" s="128"/>
      <x:c r="F132" s="128"/>
      <x:c r="G132" s="131"/>
      <x:c r="J132" s="128"/>
      <x:c r="K132" s="128"/>
    </x:row>
    <x:row r="133">
      <x:c r="D133" s="128"/>
      <x:c r="E133" s="128"/>
      <x:c r="F133" s="128"/>
      <x:c r="G133" s="131"/>
      <x:c r="J133" s="128"/>
      <x:c r="K133" s="128"/>
    </x:row>
    <x:row r="134">
      <x:c r="D134" s="128"/>
      <x:c r="E134" s="128"/>
      <x:c r="F134" s="128"/>
      <x:c r="G134" s="131"/>
      <x:c r="J134" s="128"/>
      <x:c r="K134" s="128"/>
    </x:row>
    <x:row r="135">
      <x:c r="D135" s="128"/>
      <x:c r="E135" s="128"/>
      <x:c r="F135" s="128"/>
      <x:c r="G135" s="131"/>
      <x:c r="J135" s="128"/>
      <x:c r="K135" s="128"/>
    </x:row>
    <x:row r="136">
      <x:c r="D136" s="128"/>
      <x:c r="E136" s="128"/>
      <x:c r="F136" s="128"/>
      <x:c r="G136" s="131"/>
      <x:c r="J136" s="128"/>
      <x:c r="K136" s="128"/>
    </x:row>
    <x:row r="137">
      <x:c r="D137" s="128"/>
      <x:c r="E137" s="128"/>
      <x:c r="F137" s="128"/>
      <x:c r="G137" s="131"/>
      <x:c r="J137" s="128"/>
      <x:c r="K137" s="128"/>
    </x:row>
    <x:row r="138">
      <x:c r="D138" s="128"/>
      <x:c r="E138" s="128"/>
      <x:c r="F138" s="128"/>
      <x:c r="G138" s="131"/>
      <x:c r="J138" s="128"/>
      <x:c r="K138" s="128"/>
    </x:row>
    <x:row r="139">
      <x:c r="D139" s="128"/>
      <x:c r="E139" s="128"/>
      <x:c r="F139" s="128"/>
      <x:c r="G139" s="131"/>
      <x:c r="J139" s="128"/>
      <x:c r="K139" s="128"/>
    </x:row>
    <x:row r="140">
      <x:c r="D140" s="128"/>
      <x:c r="E140" s="128"/>
      <x:c r="F140" s="128"/>
      <x:c r="G140" s="131"/>
      <x:c r="J140" s="128"/>
      <x:c r="K140" s="128"/>
    </x:row>
    <x:row r="141">
      <x:c r="D141" s="128"/>
      <x:c r="E141" s="128"/>
      <x:c r="F141" s="128"/>
      <x:c r="G141" s="131"/>
      <x:c r="J141" s="128"/>
      <x:c r="K141" s="128"/>
    </x:row>
    <x:row r="142">
      <x:c r="D142" s="128"/>
      <x:c r="E142" s="128"/>
      <x:c r="F142" s="128"/>
      <x:c r="G142" s="131"/>
      <x:c r="J142" s="128"/>
      <x:c r="K142" s="128"/>
    </x:row>
    <x:row r="143">
      <x:c r="D143" s="128"/>
      <x:c r="E143" s="128"/>
      <x:c r="F143" s="128"/>
      <x:c r="G143" s="131"/>
      <x:c r="J143" s="128"/>
      <x:c r="K143" s="128"/>
    </x:row>
    <x:row r="144">
      <x:c r="D144" s="128"/>
      <x:c r="E144" s="128"/>
      <x:c r="F144" s="128"/>
      <x:c r="G144" s="131"/>
      <x:c r="J144" s="128"/>
      <x:c r="K144" s="128"/>
    </x:row>
    <x:row r="145">
      <x:c r="D145" s="128"/>
      <x:c r="E145" s="128"/>
      <x:c r="F145" s="128"/>
      <x:c r="G145" s="131"/>
      <x:c r="J145" s="128"/>
      <x:c r="K145" s="128"/>
    </x:row>
    <x:row r="146">
      <x:c r="D146" s="128"/>
      <x:c r="E146" s="128"/>
      <x:c r="F146" s="128"/>
      <x:c r="G146" s="131"/>
      <x:c r="J146" s="128"/>
      <x:c r="K146" s="128"/>
    </x:row>
    <x:row r="147">
      <x:c r="D147" s="128"/>
      <x:c r="E147" s="128"/>
      <x:c r="F147" s="128"/>
      <x:c r="G147" s="131"/>
      <x:c r="J147" s="128"/>
      <x:c r="K147" s="128"/>
    </x:row>
    <x:row r="148">
      <x:c r="D148" s="128"/>
      <x:c r="E148" s="128"/>
      <x:c r="F148" s="128"/>
      <x:c r="G148" s="131"/>
      <x:c r="J148" s="128"/>
      <x:c r="K148" s="128"/>
    </x:row>
    <x:row r="149">
      <x:c r="D149" s="128"/>
      <x:c r="E149" s="128"/>
      <x:c r="F149" s="128"/>
      <x:c r="G149" s="131"/>
      <x:c r="J149" s="128"/>
      <x:c r="K149" s="128"/>
    </x:row>
    <x:row r="150">
      <x:c r="D150" s="128"/>
      <x:c r="E150" s="128"/>
      <x:c r="F150" s="128"/>
      <x:c r="G150" s="131"/>
      <x:c r="J150" s="128"/>
      <x:c r="K150" s="128"/>
    </x:row>
    <x:row r="151">
      <x:c r="D151" s="128"/>
      <x:c r="E151" s="128"/>
      <x:c r="F151" s="128"/>
      <x:c r="G151" s="131"/>
      <x:c r="J151" s="128"/>
      <x:c r="K151" s="128"/>
    </x:row>
    <x:row r="152">
      <x:c r="D152" s="128"/>
      <x:c r="E152" s="128"/>
      <x:c r="F152" s="128"/>
      <x:c r="G152" s="131"/>
      <x:c r="J152" s="128"/>
      <x:c r="K152" s="128"/>
    </x:row>
    <x:row r="153">
      <x:c r="D153" s="128"/>
      <x:c r="E153" s="128"/>
      <x:c r="F153" s="128"/>
      <x:c r="G153" s="131"/>
      <x:c r="J153" s="128"/>
      <x:c r="K153" s="128"/>
    </x:row>
    <x:row r="154">
      <x:c r="D154" s="128"/>
      <x:c r="E154" s="128"/>
      <x:c r="F154" s="128"/>
      <x:c r="G154" s="131"/>
      <x:c r="J154" s="128"/>
      <x:c r="K154" s="128"/>
    </x:row>
    <x:row r="155">
      <x:c r="D155" s="128"/>
      <x:c r="E155" s="128"/>
      <x:c r="F155" s="128"/>
      <x:c r="G155" s="131"/>
      <x:c r="J155" s="128"/>
      <x:c r="K155" s="128"/>
    </x:row>
    <x:row r="156">
      <x:c r="D156" s="128"/>
      <x:c r="E156" s="128"/>
      <x:c r="F156" s="128"/>
      <x:c r="G156" s="131"/>
      <x:c r="J156" s="128"/>
      <x:c r="K156" s="128"/>
    </x:row>
    <x:row r="157">
      <x:c r="D157" s="128"/>
      <x:c r="E157" s="128"/>
      <x:c r="F157" s="128"/>
      <x:c r="G157" s="131"/>
      <x:c r="J157" s="128"/>
      <x:c r="K157" s="128"/>
    </x:row>
    <x:row r="158">
      <x:c r="D158" s="128"/>
      <x:c r="E158" s="128"/>
      <x:c r="F158" s="128"/>
      <x:c r="G158" s="131"/>
      <x:c r="J158" s="128"/>
      <x:c r="K158" s="128"/>
    </x:row>
    <x:row r="159">
      <x:c r="D159" s="128"/>
      <x:c r="E159" s="128"/>
      <x:c r="F159" s="128"/>
      <x:c r="G159" s="131"/>
      <x:c r="J159" s="128"/>
      <x:c r="K159" s="128"/>
    </x:row>
    <x:row r="160">
      <x:c r="D160" s="128"/>
      <x:c r="E160" s="128"/>
      <x:c r="F160" s="128"/>
      <x:c r="G160" s="131"/>
      <x:c r="J160" s="128"/>
      <x:c r="K160" s="128"/>
    </x:row>
    <x:row r="161">
      <x:c r="D161" s="128"/>
      <x:c r="E161" s="128"/>
      <x:c r="F161" s="128"/>
      <x:c r="G161" s="131"/>
      <x:c r="J161" s="128"/>
      <x:c r="K161" s="128"/>
    </x:row>
    <x:row r="162">
      <x:c r="D162" s="128"/>
      <x:c r="E162" s="128"/>
      <x:c r="F162" s="128"/>
      <x:c r="G162" s="131"/>
      <x:c r="J162" s="128"/>
      <x:c r="K162" s="128"/>
    </x:row>
    <x:row r="163">
      <x:c r="D163" s="128"/>
      <x:c r="E163" s="128"/>
      <x:c r="F163" s="128"/>
      <x:c r="G163" s="131"/>
      <x:c r="J163" s="128"/>
      <x:c r="K163" s="128"/>
    </x:row>
    <x:row r="164">
      <x:c r="D164" s="128"/>
      <x:c r="E164" s="128"/>
      <x:c r="F164" s="128"/>
      <x:c r="G164" s="131"/>
      <x:c r="J164" s="128"/>
      <x:c r="K164" s="128"/>
    </x:row>
    <x:row r="165">
      <x:c r="D165" s="128"/>
      <x:c r="E165" s="128"/>
      <x:c r="F165" s="128"/>
      <x:c r="G165" s="131"/>
      <x:c r="J165" s="128"/>
      <x:c r="K165" s="128"/>
    </x:row>
    <x:row r="166">
      <x:c r="D166" s="128"/>
      <x:c r="E166" s="128"/>
      <x:c r="F166" s="128"/>
      <x:c r="G166" s="131"/>
      <x:c r="J166" s="128"/>
      <x:c r="K166" s="128"/>
    </x:row>
    <x:row r="167">
      <x:c r="D167" s="128"/>
      <x:c r="E167" s="128"/>
      <x:c r="F167" s="128"/>
      <x:c r="G167" s="131"/>
      <x:c r="J167" s="128"/>
      <x:c r="K167" s="128"/>
    </x:row>
    <x:row r="168">
      <x:c r="D168" s="128"/>
      <x:c r="E168" s="128"/>
      <x:c r="F168" s="128"/>
      <x:c r="G168" s="131"/>
      <x:c r="J168" s="128"/>
      <x:c r="K168" s="128"/>
    </x:row>
    <x:row r="169">
      <x:c r="D169" s="128"/>
      <x:c r="E169" s="128"/>
      <x:c r="F169" s="128"/>
      <x:c r="G169" s="131"/>
      <x:c r="J169" s="128"/>
      <x:c r="K169" s="128"/>
    </x:row>
    <x:row r="170">
      <x:c r="D170" s="128"/>
      <x:c r="E170" s="128"/>
      <x:c r="F170" s="128"/>
      <x:c r="G170" s="131"/>
      <x:c r="J170" s="128"/>
      <x:c r="K170" s="128"/>
    </x:row>
    <x:row r="171">
      <x:c r="D171" s="128"/>
      <x:c r="E171" s="128"/>
      <x:c r="F171" s="128"/>
      <x:c r="G171" s="131"/>
      <x:c r="J171" s="128"/>
      <x:c r="K171" s="128"/>
    </x:row>
    <x:row r="172">
      <x:c r="D172" s="128"/>
      <x:c r="E172" s="128"/>
      <x:c r="F172" s="128"/>
      <x:c r="G172" s="131"/>
      <x:c r="J172" s="128"/>
      <x:c r="K172" s="128"/>
    </x:row>
    <x:row r="173">
      <x:c r="D173" s="128"/>
      <x:c r="E173" s="128"/>
      <x:c r="F173" s="128"/>
      <x:c r="G173" s="131"/>
      <x:c r="J173" s="128"/>
      <x:c r="K173" s="128"/>
    </x:row>
    <x:row r="174">
      <x:c r="D174" s="128"/>
      <x:c r="E174" s="128"/>
      <x:c r="F174" s="128"/>
      <x:c r="G174" s="131"/>
      <x:c r="J174" s="128"/>
      <x:c r="K174" s="128"/>
    </x:row>
    <x:row r="175">
      <x:c r="D175" s="128"/>
      <x:c r="E175" s="128"/>
      <x:c r="F175" s="128"/>
      <x:c r="G175" s="131"/>
      <x:c r="J175" s="128"/>
      <x:c r="K175" s="128"/>
    </x:row>
    <x:row r="176">
      <x:c r="D176" s="128"/>
      <x:c r="E176" s="128"/>
      <x:c r="F176" s="128"/>
      <x:c r="G176" s="131"/>
      <x:c r="J176" s="128"/>
      <x:c r="K176" s="128"/>
    </x:row>
    <x:row r="177">
      <x:c r="D177" s="128"/>
      <x:c r="E177" s="128"/>
      <x:c r="F177" s="128"/>
      <x:c r="G177" s="131"/>
      <x:c r="J177" s="128"/>
      <x:c r="K177" s="128"/>
    </x:row>
    <x:row r="178">
      <x:c r="D178" s="128"/>
      <x:c r="E178" s="128"/>
      <x:c r="F178" s="128"/>
      <x:c r="G178" s="131"/>
      <x:c r="J178" s="128"/>
      <x:c r="K178" s="128"/>
    </x:row>
    <x:row r="179">
      <x:c r="D179" s="128"/>
      <x:c r="E179" s="128"/>
      <x:c r="F179" s="128"/>
      <x:c r="G179" s="131"/>
      <x:c r="J179" s="128"/>
      <x:c r="K179" s="128"/>
    </x:row>
    <x:row r="180">
      <x:c r="D180" s="128"/>
      <x:c r="E180" s="128"/>
      <x:c r="F180" s="128"/>
      <x:c r="G180" s="131"/>
      <x:c r="J180" s="128"/>
      <x:c r="K180" s="128"/>
    </x:row>
    <x:row r="181">
      <x:c r="D181" s="128"/>
      <x:c r="E181" s="128"/>
      <x:c r="F181" s="128"/>
      <x:c r="G181" s="131"/>
      <x:c r="J181" s="128"/>
      <x:c r="K181" s="128"/>
    </x:row>
    <x:row r="182">
      <x:c r="D182" s="128"/>
      <x:c r="E182" s="128"/>
      <x:c r="F182" s="128"/>
      <x:c r="G182" s="131"/>
      <x:c r="J182" s="128"/>
      <x:c r="K182" s="128"/>
    </x:row>
    <x:row r="183">
      <x:c r="D183" s="128"/>
      <x:c r="E183" s="128"/>
      <x:c r="F183" s="128"/>
      <x:c r="G183" s="131"/>
      <x:c r="J183" s="128"/>
      <x:c r="K183" s="128"/>
    </x:row>
    <x:row r="184">
      <x:c r="D184" s="128"/>
      <x:c r="E184" s="128"/>
      <x:c r="F184" s="128"/>
      <x:c r="G184" s="131"/>
      <x:c r="J184" s="128"/>
      <x:c r="K184" s="128"/>
    </x:row>
    <x:row r="185">
      <x:c r="D185" s="128"/>
      <x:c r="E185" s="128"/>
      <x:c r="F185" s="128"/>
      <x:c r="G185" s="131"/>
      <x:c r="J185" s="128"/>
      <x:c r="K185" s="128"/>
    </x:row>
    <x:row r="186">
      <x:c r="D186" s="128"/>
      <x:c r="E186" s="128"/>
      <x:c r="F186" s="128"/>
      <x:c r="G186" s="131"/>
      <x:c r="J186" s="128"/>
      <x:c r="K186" s="128"/>
    </x:row>
    <x:row r="187">
      <x:c r="D187" s="128"/>
      <x:c r="E187" s="128"/>
      <x:c r="F187" s="128"/>
      <x:c r="G187" s="131"/>
      <x:c r="J187" s="128"/>
      <x:c r="K187" s="128"/>
    </x:row>
    <x:row r="188">
      <x:c r="D188" s="128"/>
      <x:c r="E188" s="128"/>
      <x:c r="F188" s="128"/>
      <x:c r="G188" s="131"/>
      <x:c r="J188" s="128"/>
      <x:c r="K188" s="128"/>
    </x:row>
    <x:row r="189">
      <x:c r="D189" s="128"/>
      <x:c r="E189" s="128"/>
      <x:c r="F189" s="128"/>
      <x:c r="G189" s="131"/>
      <x:c r="J189" s="128"/>
      <x:c r="K189" s="128"/>
    </x:row>
    <x:row r="190">
      <x:c r="D190" s="128"/>
      <x:c r="E190" s="128"/>
      <x:c r="F190" s="128"/>
      <x:c r="G190" s="131"/>
      <x:c r="J190" s="128"/>
      <x:c r="K190" s="128"/>
    </x:row>
    <x:row r="191">
      <x:c r="D191" s="128"/>
      <x:c r="E191" s="128"/>
      <x:c r="F191" s="128"/>
      <x:c r="G191" s="131"/>
      <x:c r="J191" s="128"/>
      <x:c r="K191" s="128"/>
    </x:row>
    <x:row r="192">
      <x:c r="D192" s="128"/>
      <x:c r="E192" s="128"/>
      <x:c r="F192" s="128"/>
      <x:c r="G192" s="131"/>
      <x:c r="J192" s="128"/>
      <x:c r="K192" s="128"/>
    </x:row>
    <x:row r="193">
      <x:c r="D193" s="128"/>
      <x:c r="E193" s="128"/>
      <x:c r="F193" s="128"/>
      <x:c r="G193" s="131"/>
      <x:c r="J193" s="128"/>
      <x:c r="K193" s="128"/>
    </x:row>
    <x:row r="194">
      <x:c r="D194" s="128"/>
      <x:c r="E194" s="128"/>
      <x:c r="F194" s="128"/>
      <x:c r="G194" s="131"/>
      <x:c r="J194" s="128"/>
      <x:c r="K194" s="128"/>
    </x:row>
    <x:row r="195">
      <x:c r="D195" s="128"/>
      <x:c r="E195" s="128"/>
      <x:c r="F195" s="128"/>
      <x:c r="G195" s="131"/>
      <x:c r="J195" s="128"/>
      <x:c r="K195" s="128"/>
    </x:row>
    <x:row r="196">
      <x:c r="D196" s="128"/>
      <x:c r="E196" s="128"/>
      <x:c r="F196" s="128"/>
      <x:c r="G196" s="131"/>
      <x:c r="J196" s="128"/>
      <x:c r="K196" s="128"/>
    </x:row>
    <x:row r="197">
      <x:c r="D197" s="128"/>
      <x:c r="E197" s="128"/>
      <x:c r="F197" s="128"/>
      <x:c r="G197" s="131"/>
      <x:c r="J197" s="128"/>
      <x:c r="K197" s="128"/>
    </x:row>
    <x:row r="198">
      <x:c r="D198" s="128"/>
      <x:c r="E198" s="128"/>
      <x:c r="F198" s="128"/>
      <x:c r="G198" s="131"/>
      <x:c r="J198" s="128"/>
      <x:c r="K198" s="128"/>
    </x:row>
    <x:row r="199">
      <x:c r="D199" s="128"/>
      <x:c r="E199" s="128"/>
      <x:c r="F199" s="128"/>
      <x:c r="G199" s="131"/>
      <x:c r="J199" s="128"/>
      <x:c r="K199" s="128"/>
    </x:row>
    <x:row r="200">
      <x:c r="D200" s="128"/>
      <x:c r="E200" s="128"/>
      <x:c r="F200" s="128"/>
      <x:c r="G200" s="131"/>
      <x:c r="J200" s="128"/>
      <x:c r="K200" s="128"/>
    </x:row>
    <x:row r="201">
      <x:c r="D201" s="128"/>
      <x:c r="E201" s="128"/>
      <x:c r="F201" s="128"/>
      <x:c r="G201" s="131"/>
      <x:c r="J201" s="128"/>
      <x:c r="K201" s="128"/>
    </x:row>
    <x:row r="202">
      <x:c r="D202" s="128"/>
      <x:c r="E202" s="128"/>
      <x:c r="F202" s="128"/>
      <x:c r="G202" s="131"/>
      <x:c r="J202" s="128"/>
      <x:c r="K202" s="128"/>
    </x:row>
    <x:row r="203">
      <x:c r="D203" s="128"/>
      <x:c r="E203" s="128"/>
      <x:c r="F203" s="128"/>
      <x:c r="G203" s="131"/>
      <x:c r="J203" s="128"/>
      <x:c r="K203" s="128"/>
    </x:row>
    <x:row r="204">
      <x:c r="D204" s="128"/>
      <x:c r="E204" s="128"/>
      <x:c r="F204" s="128"/>
      <x:c r="G204" s="131"/>
      <x:c r="J204" s="128"/>
      <x:c r="K204" s="128"/>
    </x:row>
    <x:row r="205">
      <x:c r="D205" s="128"/>
      <x:c r="E205" s="128"/>
      <x:c r="F205" s="128"/>
      <x:c r="G205" s="131"/>
      <x:c r="J205" s="128"/>
      <x:c r="K205" s="128"/>
    </x:row>
    <x:row r="206">
      <x:c r="D206" s="128"/>
      <x:c r="E206" s="128"/>
      <x:c r="F206" s="128"/>
      <x:c r="G206" s="131"/>
      <x:c r="J206" s="128"/>
      <x:c r="K206" s="128"/>
    </x:row>
    <x:row r="207">
      <x:c r="D207" s="128"/>
      <x:c r="E207" s="128"/>
      <x:c r="F207" s="128"/>
      <x:c r="G207" s="131"/>
      <x:c r="J207" s="128"/>
      <x:c r="K207" s="128"/>
    </x:row>
    <x:row r="208">
      <x:c r="D208" s="128"/>
      <x:c r="E208" s="128"/>
      <x:c r="F208" s="128"/>
      <x:c r="G208" s="131"/>
      <x:c r="J208" s="128"/>
      <x:c r="K208" s="128"/>
    </x:row>
    <x:row r="209">
      <x:c r="D209" s="128"/>
      <x:c r="E209" s="128"/>
      <x:c r="F209" s="128"/>
      <x:c r="G209" s="131"/>
      <x:c r="J209" s="128"/>
      <x:c r="K209" s="128"/>
    </x:row>
    <x:row r="210">
      <x:c r="D210" s="128"/>
      <x:c r="E210" s="128"/>
      <x:c r="F210" s="128"/>
      <x:c r="G210" s="131"/>
      <x:c r="J210" s="128"/>
      <x:c r="K210" s="128"/>
    </x:row>
    <x:row r="211">
      <x:c r="D211" s="128"/>
      <x:c r="E211" s="128"/>
      <x:c r="F211" s="128"/>
      <x:c r="G211" s="131"/>
      <x:c r="J211" s="128"/>
      <x:c r="K211" s="128"/>
    </x:row>
    <x:row r="212">
      <x:c r="D212" s="128"/>
      <x:c r="E212" s="128"/>
      <x:c r="F212" s="128"/>
      <x:c r="G212" s="131"/>
      <x:c r="J212" s="128"/>
      <x:c r="K212" s="128"/>
    </x:row>
    <x:row r="213">
      <x:c r="D213" s="128"/>
      <x:c r="E213" s="128"/>
      <x:c r="F213" s="128"/>
      <x:c r="G213" s="131"/>
      <x:c r="J213" s="128"/>
      <x:c r="K213" s="128"/>
    </x:row>
    <x:row r="214">
      <x:c r="D214" s="128"/>
      <x:c r="E214" s="128"/>
      <x:c r="F214" s="128"/>
      <x:c r="G214" s="131"/>
      <x:c r="J214" s="128"/>
      <x:c r="K214" s="128"/>
    </x:row>
    <x:row r="215">
      <x:c r="D215" s="128"/>
      <x:c r="E215" s="128"/>
      <x:c r="F215" s="128"/>
      <x:c r="G215" s="131"/>
      <x:c r="J215" s="128"/>
      <x:c r="K215" s="128"/>
    </x:row>
    <x:row r="216">
      <x:c r="D216" s="128"/>
      <x:c r="E216" s="128"/>
      <x:c r="F216" s="128"/>
      <x:c r="G216" s="131"/>
      <x:c r="J216" s="128"/>
      <x:c r="K216" s="128"/>
    </x:row>
    <x:row r="217">
      <x:c r="D217" s="128"/>
      <x:c r="E217" s="128"/>
      <x:c r="F217" s="128"/>
      <x:c r="G217" s="131"/>
      <x:c r="J217" s="128"/>
      <x:c r="K217" s="128"/>
    </x:row>
    <x:row r="218">
      <x:c r="D218" s="128"/>
      <x:c r="E218" s="128"/>
      <x:c r="F218" s="128"/>
      <x:c r="G218" s="131"/>
      <x:c r="J218" s="128"/>
      <x:c r="K218" s="128"/>
    </x:row>
    <x:row r="219">
      <x:c r="D219" s="128"/>
      <x:c r="E219" s="128"/>
      <x:c r="F219" s="128"/>
      <x:c r="G219" s="131"/>
      <x:c r="J219" s="128"/>
      <x:c r="K219" s="128"/>
    </x:row>
    <x:row r="220">
      <x:c r="D220" s="128"/>
      <x:c r="E220" s="128"/>
      <x:c r="F220" s="128"/>
      <x:c r="G220" s="131"/>
      <x:c r="J220" s="128"/>
      <x:c r="K220" s="128"/>
    </x:row>
    <x:row r="221">
      <x:c r="D221" s="128"/>
      <x:c r="E221" s="128"/>
      <x:c r="F221" s="128"/>
      <x:c r="G221" s="131"/>
      <x:c r="J221" s="128"/>
      <x:c r="K221" s="128"/>
    </x:row>
    <x:row r="222">
      <x:c r="D222" s="128"/>
      <x:c r="E222" s="128"/>
      <x:c r="F222" s="128"/>
      <x:c r="G222" s="131"/>
      <x:c r="J222" s="128"/>
      <x:c r="K222" s="128"/>
    </x:row>
    <x:row r="223">
      <x:c r="D223" s="128"/>
      <x:c r="E223" s="128"/>
      <x:c r="F223" s="128"/>
      <x:c r="G223" s="131"/>
      <x:c r="J223" s="128"/>
      <x:c r="K223" s="128"/>
    </x:row>
    <x:row r="224">
      <x:c r="D224" s="128"/>
      <x:c r="E224" s="128"/>
      <x:c r="F224" s="128"/>
      <x:c r="G224" s="131"/>
      <x:c r="J224" s="128"/>
      <x:c r="K224" s="128"/>
    </x:row>
    <x:row r="225">
      <x:c r="D225" s="128"/>
      <x:c r="E225" s="128"/>
      <x:c r="F225" s="128"/>
      <x:c r="G225" s="131"/>
      <x:c r="J225" s="128"/>
      <x:c r="K225" s="128"/>
    </x:row>
    <x:row r="226">
      <x:c r="D226" s="128"/>
      <x:c r="E226" s="128"/>
      <x:c r="F226" s="128"/>
      <x:c r="G226" s="131"/>
      <x:c r="J226" s="128"/>
      <x:c r="K226" s="128"/>
    </x:row>
    <x:row r="227">
      <x:c r="D227" s="128"/>
      <x:c r="E227" s="128"/>
      <x:c r="F227" s="128"/>
      <x:c r="G227" s="131"/>
      <x:c r="J227" s="128"/>
      <x:c r="K227" s="128"/>
    </x:row>
    <x:row r="228">
      <x:c r="D228" s="128"/>
      <x:c r="E228" s="128"/>
      <x:c r="F228" s="128"/>
      <x:c r="G228" s="131"/>
      <x:c r="J228" s="128"/>
      <x:c r="K228" s="128"/>
    </x:row>
    <x:row r="229">
      <x:c r="D229" s="128"/>
      <x:c r="E229" s="128"/>
      <x:c r="F229" s="128"/>
      <x:c r="G229" s="131"/>
      <x:c r="J229" s="128"/>
      <x:c r="K229" s="128"/>
    </x:row>
    <x:row r="230">
      <x:c r="D230" s="128"/>
      <x:c r="E230" s="128"/>
      <x:c r="F230" s="128"/>
      <x:c r="G230" s="131"/>
      <x:c r="J230" s="128"/>
      <x:c r="K230" s="128"/>
    </x:row>
    <x:row r="231">
      <x:c r="D231" s="128"/>
      <x:c r="E231" s="128"/>
      <x:c r="F231" s="128"/>
      <x:c r="G231" s="131"/>
      <x:c r="J231" s="128"/>
      <x:c r="K231" s="128"/>
    </x:row>
    <x:row r="232">
      <x:c r="D232" s="128"/>
      <x:c r="E232" s="128"/>
      <x:c r="F232" s="128"/>
      <x:c r="G232" s="131"/>
      <x:c r="J232" s="128"/>
      <x:c r="K232" s="128"/>
    </x:row>
    <x:row r="233">
      <x:c r="D233" s="128"/>
      <x:c r="E233" s="128"/>
      <x:c r="F233" s="128"/>
      <x:c r="G233" s="131"/>
      <x:c r="J233" s="128"/>
      <x:c r="K233" s="128"/>
    </x:row>
    <x:row r="234">
      <x:c r="D234" s="128"/>
      <x:c r="E234" s="128"/>
      <x:c r="F234" s="128"/>
      <x:c r="G234" s="131"/>
      <x:c r="J234" s="128"/>
      <x:c r="K234" s="128"/>
    </x:row>
    <x:row r="235">
      <x:c r="D235" s="128"/>
      <x:c r="E235" s="128"/>
      <x:c r="F235" s="128"/>
      <x:c r="G235" s="131"/>
      <x:c r="J235" s="128"/>
      <x:c r="K235" s="128"/>
    </x:row>
    <x:row r="236">
      <x:c r="D236" s="128"/>
      <x:c r="E236" s="128"/>
      <x:c r="F236" s="128"/>
      <x:c r="G236" s="131"/>
      <x:c r="J236" s="128"/>
      <x:c r="K236" s="128"/>
    </x:row>
    <x:row r="237">
      <x:c r="D237" s="128"/>
      <x:c r="E237" s="128"/>
      <x:c r="F237" s="128"/>
      <x:c r="G237" s="131"/>
      <x:c r="J237" s="128"/>
      <x:c r="K237" s="128"/>
    </x:row>
    <x:row r="238">
      <x:c r="D238" s="128"/>
      <x:c r="E238" s="128"/>
      <x:c r="F238" s="128"/>
      <x:c r="G238" s="131"/>
      <x:c r="J238" s="128"/>
      <x:c r="K238" s="128"/>
    </x:row>
    <x:row r="239">
      <x:c r="D239" s="128"/>
      <x:c r="E239" s="128"/>
      <x:c r="F239" s="128"/>
      <x:c r="G239" s="131"/>
      <x:c r="J239" s="128"/>
      <x:c r="K239" s="128"/>
    </x:row>
    <x:row r="240">
      <x:c r="D240" s="128"/>
      <x:c r="E240" s="128"/>
      <x:c r="F240" s="128"/>
      <x:c r="G240" s="131"/>
      <x:c r="J240" s="128"/>
      <x:c r="K240" s="128"/>
    </x:row>
    <x:row r="241">
      <x:c r="D241" s="128"/>
      <x:c r="E241" s="128"/>
      <x:c r="F241" s="128"/>
      <x:c r="G241" s="131"/>
      <x:c r="J241" s="128"/>
      <x:c r="K241" s="128"/>
    </x:row>
    <x:row r="242">
      <x:c r="D242" s="128"/>
      <x:c r="E242" s="128"/>
      <x:c r="F242" s="128"/>
      <x:c r="G242" s="131"/>
      <x:c r="J242" s="128"/>
      <x:c r="K242" s="128"/>
    </x:row>
    <x:row r="243">
      <x:c r="D243" s="128"/>
      <x:c r="E243" s="128"/>
      <x:c r="F243" s="128"/>
      <x:c r="G243" s="131"/>
      <x:c r="J243" s="128"/>
      <x:c r="K243" s="128"/>
    </x:row>
    <x:row r="244">
      <x:c r="D244" s="128"/>
      <x:c r="E244" s="128"/>
      <x:c r="F244" s="128"/>
      <x:c r="G244" s="131"/>
      <x:c r="J244" s="128"/>
      <x:c r="K244" s="128"/>
    </x:row>
    <x:row r="245">
      <x:c r="D245" s="128"/>
      <x:c r="E245" s="128"/>
      <x:c r="F245" s="128"/>
      <x:c r="G245" s="131"/>
      <x:c r="J245" s="128"/>
      <x:c r="K245" s="128"/>
    </x:row>
    <x:row r="246">
      <x:c r="D246" s="128"/>
      <x:c r="E246" s="128"/>
      <x:c r="F246" s="128"/>
      <x:c r="G246" s="131"/>
      <x:c r="J246" s="128"/>
      <x:c r="K246" s="128"/>
    </x:row>
    <x:row r="247">
      <x:c r="D247" s="128"/>
      <x:c r="E247" s="128"/>
      <x:c r="F247" s="128"/>
      <x:c r="G247" s="131"/>
      <x:c r="J247" s="128"/>
      <x:c r="K247" s="128"/>
    </x:row>
    <x:row r="248">
      <x:c r="D248" s="128"/>
      <x:c r="E248" s="128"/>
      <x:c r="F248" s="128"/>
      <x:c r="G248" s="131"/>
      <x:c r="J248" s="128"/>
      <x:c r="K248" s="128"/>
    </x:row>
    <x:row r="249">
      <x:c r="D249" s="128"/>
      <x:c r="E249" s="128"/>
      <x:c r="F249" s="128"/>
      <x:c r="G249" s="131"/>
      <x:c r="J249" s="128"/>
      <x:c r="K249" s="128"/>
    </x:row>
    <x:row r="250">
      <x:c r="D250" s="128"/>
      <x:c r="E250" s="128"/>
      <x:c r="F250" s="128"/>
      <x:c r="G250" s="131"/>
      <x:c r="J250" s="128"/>
      <x:c r="K250" s="128"/>
    </x:row>
    <x:row r="251">
      <x:c r="D251" s="128"/>
      <x:c r="E251" s="128"/>
      <x:c r="F251" s="128"/>
      <x:c r="G251" s="131"/>
      <x:c r="J251" s="128"/>
      <x:c r="K251" s="128"/>
    </x:row>
    <x:row r="252">
      <x:c r="D252" s="128"/>
      <x:c r="E252" s="128"/>
      <x:c r="F252" s="128"/>
      <x:c r="G252" s="131"/>
      <x:c r="J252" s="128"/>
      <x:c r="K252" s="128"/>
    </x:row>
    <x:row r="253">
      <x:c r="D253" s="128"/>
      <x:c r="E253" s="128"/>
      <x:c r="F253" s="128"/>
      <x:c r="G253" s="131"/>
      <x:c r="J253" s="128"/>
      <x:c r="K253" s="128"/>
    </x:row>
    <x:row r="254">
      <x:c r="D254" s="128"/>
      <x:c r="E254" s="128"/>
      <x:c r="F254" s="128"/>
      <x:c r="G254" s="131"/>
      <x:c r="J254" s="128"/>
      <x:c r="K254" s="128"/>
    </x:row>
    <x:row r="255">
      <x:c r="D255" s="128"/>
      <x:c r="E255" s="128"/>
      <x:c r="F255" s="128"/>
      <x:c r="G255" s="131"/>
      <x:c r="J255" s="128"/>
      <x:c r="K255" s="128"/>
    </x:row>
    <x:row r="256">
      <x:c r="D256" s="128"/>
      <x:c r="E256" s="128"/>
      <x:c r="F256" s="128"/>
      <x:c r="G256" s="131"/>
      <x:c r="J256" s="128"/>
      <x:c r="K256" s="128"/>
    </x:row>
    <x:row r="257">
      <x:c r="D257" s="128"/>
      <x:c r="E257" s="128"/>
      <x:c r="F257" s="128"/>
      <x:c r="G257" s="131"/>
      <x:c r="J257" s="128"/>
      <x:c r="K257" s="128"/>
    </x:row>
    <x:row r="258">
      <x:c r="D258" s="128"/>
      <x:c r="E258" s="128"/>
      <x:c r="F258" s="128"/>
      <x:c r="G258" s="131"/>
      <x:c r="J258" s="128"/>
      <x:c r="K258" s="128"/>
    </x:row>
    <x:row r="259">
      <x:c r="D259" s="128"/>
      <x:c r="E259" s="128"/>
      <x:c r="F259" s="128"/>
      <x:c r="G259" s="131"/>
      <x:c r="J259" s="128"/>
      <x:c r="K259" s="128"/>
    </x:row>
    <x:row r="260">
      <x:c r="D260" s="128"/>
      <x:c r="E260" s="128"/>
      <x:c r="F260" s="128"/>
      <x:c r="G260" s="131"/>
      <x:c r="J260" s="128"/>
      <x:c r="K260" s="128"/>
    </x:row>
    <x:row r="261">
      <x:c r="D261" s="128"/>
      <x:c r="E261" s="128"/>
      <x:c r="F261" s="128"/>
      <x:c r="G261" s="131"/>
      <x:c r="J261" s="128"/>
      <x:c r="K261" s="128"/>
    </x:row>
    <x:row r="262">
      <x:c r="D262" s="128"/>
      <x:c r="E262" s="128"/>
      <x:c r="F262" s="128"/>
      <x:c r="G262" s="131"/>
      <x:c r="J262" s="128"/>
      <x:c r="K262" s="128"/>
    </x:row>
    <x:row r="263">
      <x:c r="D263" s="128"/>
      <x:c r="E263" s="128"/>
      <x:c r="F263" s="128"/>
      <x:c r="G263" s="131"/>
      <x:c r="J263" s="128"/>
      <x:c r="K263" s="128"/>
    </x:row>
    <x:row r="264">
      <x:c r="D264" s="128"/>
      <x:c r="E264" s="128"/>
      <x:c r="F264" s="128"/>
      <x:c r="G264" s="131"/>
      <x:c r="J264" s="128"/>
      <x:c r="K264" s="128"/>
    </x:row>
    <x:row r="265">
      <x:c r="D265" s="128"/>
      <x:c r="E265" s="128"/>
      <x:c r="F265" s="128"/>
      <x:c r="G265" s="131"/>
      <x:c r="J265" s="128"/>
      <x:c r="K265" s="128"/>
    </x:row>
    <x:row r="266">
      <x:c r="D266" s="128"/>
      <x:c r="E266" s="128"/>
      <x:c r="F266" s="128"/>
      <x:c r="G266" s="131"/>
      <x:c r="J266" s="128"/>
      <x:c r="K266" s="128"/>
    </x:row>
    <x:row r="267">
      <x:c r="D267" s="128"/>
      <x:c r="E267" s="128"/>
      <x:c r="F267" s="128"/>
      <x:c r="G267" s="131"/>
      <x:c r="J267" s="128"/>
      <x:c r="K267" s="128"/>
    </x:row>
    <x:row r="268">
      <x:c r="D268" s="128"/>
      <x:c r="E268" s="128"/>
      <x:c r="F268" s="128"/>
      <x:c r="G268" s="131"/>
      <x:c r="J268" s="128"/>
      <x:c r="K268" s="128"/>
    </x:row>
    <x:row r="269">
      <x:c r="D269" s="128"/>
      <x:c r="E269" s="128"/>
      <x:c r="F269" s="128"/>
      <x:c r="G269" s="131"/>
      <x:c r="J269" s="128"/>
      <x:c r="K269" s="128"/>
    </x:row>
    <x:row r="270">
      <x:c r="D270" s="128"/>
      <x:c r="E270" s="128"/>
      <x:c r="F270" s="128"/>
      <x:c r="G270" s="131"/>
      <x:c r="J270" s="128"/>
      <x:c r="K270" s="128"/>
    </x:row>
    <x:row r="271">
      <x:c r="D271" s="128"/>
      <x:c r="E271" s="128"/>
      <x:c r="F271" s="128"/>
      <x:c r="G271" s="131"/>
      <x:c r="J271" s="128"/>
      <x:c r="K271" s="128"/>
    </x:row>
    <x:row r="272">
      <x:c r="D272" s="128"/>
      <x:c r="E272" s="128"/>
      <x:c r="F272" s="128"/>
      <x:c r="G272" s="131"/>
      <x:c r="J272" s="128"/>
      <x:c r="K272" s="128"/>
    </x:row>
    <x:row r="273">
      <x:c r="D273" s="128"/>
      <x:c r="E273" s="128"/>
      <x:c r="F273" s="128"/>
      <x:c r="G273" s="131"/>
      <x:c r="J273" s="128"/>
      <x:c r="K273" s="128"/>
    </x:row>
    <x:row r="274">
      <x:c r="D274" s="128"/>
      <x:c r="E274" s="128"/>
      <x:c r="F274" s="128"/>
      <x:c r="G274" s="131"/>
      <x:c r="J274" s="128"/>
      <x:c r="K274" s="128"/>
    </x:row>
    <x:row r="275">
      <x:c r="D275" s="128"/>
      <x:c r="E275" s="128"/>
      <x:c r="F275" s="128"/>
      <x:c r="G275" s="131"/>
      <x:c r="J275" s="128"/>
      <x:c r="K275" s="128"/>
    </x:row>
    <x:row r="276">
      <x:c r="D276" s="128"/>
      <x:c r="E276" s="128"/>
      <x:c r="F276" s="128"/>
      <x:c r="G276" s="131"/>
      <x:c r="J276" s="128"/>
      <x:c r="K276" s="128"/>
    </x:row>
    <x:row r="277">
      <x:c r="D277" s="128"/>
      <x:c r="E277" s="128"/>
      <x:c r="F277" s="128"/>
      <x:c r="G277" s="131"/>
      <x:c r="J277" s="128"/>
      <x:c r="K277" s="128"/>
    </x:row>
    <x:row r="278">
      <x:c r="D278" s="128"/>
      <x:c r="E278" s="128"/>
      <x:c r="F278" s="128"/>
      <x:c r="G278" s="131"/>
      <x:c r="J278" s="128"/>
      <x:c r="K278" s="128"/>
    </x:row>
    <x:row r="279">
      <x:c r="D279" s="128"/>
      <x:c r="E279" s="128"/>
      <x:c r="F279" s="128"/>
      <x:c r="G279" s="131"/>
      <x:c r="J279" s="128"/>
      <x:c r="K279" s="128"/>
    </x:row>
    <x:row r="280">
      <x:c r="D280" s="128"/>
      <x:c r="E280" s="128"/>
      <x:c r="F280" s="128"/>
      <x:c r="G280" s="131"/>
      <x:c r="J280" s="128"/>
      <x:c r="K280" s="128"/>
    </x:row>
    <x:row r="281">
      <x:c r="D281" s="128"/>
      <x:c r="E281" s="128"/>
      <x:c r="F281" s="128"/>
      <x:c r="G281" s="131"/>
      <x:c r="J281" s="128"/>
      <x:c r="K281" s="128"/>
    </x:row>
    <x:row r="282">
      <x:c r="D282" s="128"/>
      <x:c r="E282" s="128"/>
      <x:c r="F282" s="128"/>
      <x:c r="G282" s="131"/>
      <x:c r="J282" s="128"/>
      <x:c r="K282" s="128"/>
    </x:row>
    <x:row r="283">
      <x:c r="D283" s="128"/>
      <x:c r="E283" s="128"/>
      <x:c r="F283" s="128"/>
      <x:c r="G283" s="131"/>
      <x:c r="J283" s="128"/>
      <x:c r="K283" s="128"/>
    </x:row>
    <x:row r="284">
      <x:c r="D284" s="128"/>
      <x:c r="E284" s="128"/>
      <x:c r="F284" s="128"/>
      <x:c r="G284" s="131"/>
      <x:c r="J284" s="128"/>
      <x:c r="K284" s="128"/>
    </x:row>
    <x:row r="285">
      <x:c r="D285" s="128"/>
      <x:c r="E285" s="128"/>
      <x:c r="F285" s="128"/>
      <x:c r="G285" s="131"/>
      <x:c r="J285" s="128"/>
      <x:c r="K285" s="128"/>
    </x:row>
    <x:row r="286">
      <x:c r="D286" s="128"/>
      <x:c r="E286" s="128"/>
      <x:c r="F286" s="128"/>
      <x:c r="G286" s="131"/>
      <x:c r="J286" s="128"/>
      <x:c r="K286" s="128"/>
    </x:row>
    <x:row r="287">
      <x:c r="D287" s="128"/>
      <x:c r="E287" s="128"/>
      <x:c r="F287" s="128"/>
      <x:c r="G287" s="131"/>
      <x:c r="J287" s="128"/>
      <x:c r="K287" s="128"/>
    </x:row>
    <x:row r="288">
      <x:c r="D288" s="128"/>
      <x:c r="E288" s="128"/>
      <x:c r="F288" s="128"/>
      <x:c r="G288" s="131"/>
      <x:c r="J288" s="128"/>
      <x:c r="K288" s="128"/>
    </x:row>
    <x:row r="289">
      <x:c r="D289" s="128"/>
      <x:c r="E289" s="128"/>
      <x:c r="F289" s="128"/>
      <x:c r="G289" s="131"/>
      <x:c r="J289" s="128"/>
      <x:c r="K289" s="128"/>
    </x:row>
    <x:row r="290">
      <x:c r="D290" s="128"/>
      <x:c r="E290" s="128"/>
      <x:c r="F290" s="128"/>
      <x:c r="G290" s="131"/>
      <x:c r="J290" s="128"/>
      <x:c r="K290" s="128"/>
    </x:row>
    <x:row r="291">
      <x:c r="D291" s="128"/>
      <x:c r="E291" s="128"/>
      <x:c r="F291" s="128"/>
      <x:c r="G291" s="131"/>
      <x:c r="J291" s="128"/>
      <x:c r="K291" s="128"/>
    </x:row>
    <x:row r="292">
      <x:c r="D292" s="128"/>
      <x:c r="E292" s="128"/>
      <x:c r="F292" s="128"/>
      <x:c r="G292" s="131"/>
      <x:c r="J292" s="128"/>
      <x:c r="K292" s="128"/>
    </x:row>
    <x:row r="293">
      <x:c r="D293" s="128"/>
      <x:c r="E293" s="128"/>
      <x:c r="F293" s="128"/>
      <x:c r="G293" s="131"/>
      <x:c r="J293" s="128"/>
      <x:c r="K293" s="128"/>
    </x:row>
    <x:row r="294">
      <x:c r="D294" s="128"/>
      <x:c r="E294" s="128"/>
      <x:c r="F294" s="128"/>
      <x:c r="G294" s="131"/>
      <x:c r="J294" s="128"/>
      <x:c r="K294" s="128"/>
    </x:row>
    <x:row r="295">
      <x:c r="D295" s="128"/>
      <x:c r="E295" s="128"/>
      <x:c r="F295" s="128"/>
      <x:c r="G295" s="131"/>
      <x:c r="J295" s="128"/>
      <x:c r="K295" s="128"/>
    </x:row>
    <x:row r="296">
      <x:c r="D296" s="128"/>
      <x:c r="E296" s="128"/>
      <x:c r="F296" s="128"/>
      <x:c r="G296" s="131"/>
      <x:c r="J296" s="128"/>
      <x:c r="K296" s="128"/>
    </x:row>
    <x:row r="297">
      <x:c r="D297" s="128"/>
      <x:c r="E297" s="128"/>
      <x:c r="F297" s="128"/>
      <x:c r="G297" s="131"/>
      <x:c r="J297" s="128"/>
      <x:c r="K297" s="128"/>
    </x:row>
    <x:row r="298">
      <x:c r="D298" s="128"/>
      <x:c r="E298" s="128"/>
      <x:c r="F298" s="128"/>
      <x:c r="G298" s="131"/>
      <x:c r="J298" s="128"/>
      <x:c r="K298" s="128"/>
    </x:row>
    <x:row r="299">
      <x:c r="D299" s="128"/>
      <x:c r="E299" s="128"/>
      <x:c r="F299" s="128"/>
      <x:c r="G299" s="131"/>
      <x:c r="J299" s="128"/>
      <x:c r="K299" s="128"/>
    </x:row>
    <x:row r="300">
      <x:c r="D300" s="128"/>
      <x:c r="E300" s="128"/>
      <x:c r="F300" s="128"/>
      <x:c r="G300" s="131"/>
      <x:c r="J300" s="128"/>
      <x:c r="K300" s="128"/>
    </x:row>
    <x:row r="301">
      <x:c r="D301" s="128"/>
      <x:c r="E301" s="128"/>
      <x:c r="F301" s="128"/>
      <x:c r="G301" s="131"/>
      <x:c r="J301" s="128"/>
      <x:c r="K301" s="128"/>
    </x:row>
    <x:row r="302">
      <x:c r="D302" s="128"/>
      <x:c r="E302" s="128"/>
      <x:c r="F302" s="128"/>
      <x:c r="G302" s="131"/>
      <x:c r="J302" s="128"/>
      <x:c r="K302" s="128"/>
    </x:row>
    <x:row r="303">
      <x:c r="D303" s="128"/>
      <x:c r="E303" s="128"/>
      <x:c r="F303" s="128"/>
      <x:c r="G303" s="131"/>
      <x:c r="J303" s="128"/>
      <x:c r="K303" s="128"/>
    </x:row>
    <x:row r="304">
      <x:c r="D304" s="128"/>
      <x:c r="E304" s="128"/>
      <x:c r="F304" s="128"/>
      <x:c r="G304" s="131"/>
      <x:c r="J304" s="128"/>
      <x:c r="K304" s="128"/>
    </x:row>
    <x:row r="305">
      <x:c r="D305" s="128"/>
      <x:c r="E305" s="128"/>
      <x:c r="F305" s="128"/>
      <x:c r="G305" s="131"/>
      <x:c r="J305" s="128"/>
      <x:c r="K305" s="128"/>
    </x:row>
    <x:row r="306">
      <x:c r="D306" s="128"/>
      <x:c r="E306" s="128"/>
      <x:c r="F306" s="128"/>
      <x:c r="G306" s="131"/>
      <x:c r="J306" s="128"/>
      <x:c r="K306" s="128"/>
    </x:row>
    <x:row r="307">
      <x:c r="D307" s="128"/>
      <x:c r="E307" s="128"/>
      <x:c r="F307" s="128"/>
      <x:c r="G307" s="131"/>
      <x:c r="J307" s="128"/>
      <x:c r="K307" s="128"/>
    </x:row>
    <x:row r="308">
      <x:c r="D308" s="128"/>
      <x:c r="E308" s="128"/>
      <x:c r="F308" s="128"/>
      <x:c r="G308" s="131"/>
      <x:c r="J308" s="128"/>
      <x:c r="K308" s="128"/>
    </x:row>
    <x:row r="309">
      <x:c r="D309" s="128"/>
      <x:c r="E309" s="128"/>
      <x:c r="F309" s="128"/>
      <x:c r="G309" s="131"/>
      <x:c r="J309" s="128"/>
      <x:c r="K309" s="128"/>
    </x:row>
    <x:row r="310">
      <x:c r="D310" s="128"/>
      <x:c r="E310" s="128"/>
      <x:c r="F310" s="128"/>
      <x:c r="G310" s="131"/>
      <x:c r="J310" s="128"/>
      <x:c r="K310" s="128"/>
    </x:row>
    <x:row r="311">
      <x:c r="D311" s="128"/>
      <x:c r="E311" s="128"/>
      <x:c r="F311" s="128"/>
      <x:c r="G311" s="131"/>
      <x:c r="J311" s="128"/>
      <x:c r="K311" s="128"/>
    </x:row>
    <x:row r="312">
      <x:c r="D312" s="128"/>
      <x:c r="E312" s="128"/>
      <x:c r="F312" s="128"/>
      <x:c r="G312" s="131"/>
      <x:c r="J312" s="128"/>
      <x:c r="K312" s="128"/>
    </x:row>
    <x:row r="313">
      <x:c r="D313" s="128"/>
      <x:c r="E313" s="128"/>
      <x:c r="F313" s="128"/>
      <x:c r="G313" s="131"/>
      <x:c r="J313" s="128"/>
      <x:c r="K313" s="128"/>
    </x:row>
    <x:row r="314">
      <x:c r="D314" s="128"/>
      <x:c r="E314" s="128"/>
      <x:c r="F314" s="128"/>
      <x:c r="G314" s="131"/>
      <x:c r="J314" s="128"/>
      <x:c r="K314" s="128"/>
    </x:row>
    <x:row r="315">
      <x:c r="D315" s="128"/>
      <x:c r="E315" s="128"/>
      <x:c r="F315" s="128"/>
      <x:c r="G315" s="131"/>
      <x:c r="J315" s="128"/>
      <x:c r="K315" s="128"/>
    </x:row>
    <x:row r="316">
      <x:c r="D316" s="128"/>
      <x:c r="E316" s="128"/>
      <x:c r="F316" s="128"/>
      <x:c r="G316" s="131"/>
      <x:c r="J316" s="128"/>
      <x:c r="K316" s="128"/>
    </x:row>
    <x:row r="317">
      <x:c r="D317" s="128"/>
      <x:c r="E317" s="128"/>
      <x:c r="F317" s="128"/>
      <x:c r="G317" s="131"/>
      <x:c r="J317" s="128"/>
      <x:c r="K317" s="128"/>
    </x:row>
    <x:row r="318">
      <x:c r="D318" s="128"/>
      <x:c r="E318" s="128"/>
      <x:c r="F318" s="128"/>
      <x:c r="G318" s="131"/>
      <x:c r="J318" s="128"/>
      <x:c r="K318" s="128"/>
    </x:row>
    <x:row r="319">
      <x:c r="D319" s="128"/>
      <x:c r="E319" s="128"/>
      <x:c r="F319" s="128"/>
      <x:c r="G319" s="131"/>
      <x:c r="J319" s="128"/>
      <x:c r="K319" s="128"/>
    </x:row>
    <x:row r="320">
      <x:c r="D320" s="128"/>
      <x:c r="E320" s="128"/>
      <x:c r="F320" s="128"/>
      <x:c r="G320" s="131"/>
      <x:c r="J320" s="128"/>
      <x:c r="K320" s="128"/>
    </x:row>
    <x:row r="321">
      <x:c r="D321" s="128"/>
      <x:c r="E321" s="128"/>
      <x:c r="F321" s="128"/>
      <x:c r="G321" s="131"/>
      <x:c r="J321" s="128"/>
      <x:c r="K321" s="128"/>
    </x:row>
    <x:row r="322">
      <x:c r="D322" s="128"/>
      <x:c r="E322" s="128"/>
      <x:c r="F322" s="128"/>
      <x:c r="G322" s="131"/>
      <x:c r="J322" s="128"/>
      <x:c r="K322" s="128"/>
    </x:row>
    <x:row r="323">
      <x:c r="D323" s="128"/>
      <x:c r="E323" s="128"/>
      <x:c r="F323" s="128"/>
      <x:c r="G323" s="131"/>
      <x:c r="J323" s="128"/>
      <x:c r="K323" s="128"/>
    </x:row>
    <x:row r="324">
      <x:c r="D324" s="128"/>
      <x:c r="E324" s="128"/>
      <x:c r="F324" s="128"/>
      <x:c r="G324" s="131"/>
      <x:c r="J324" s="128"/>
      <x:c r="K324" s="128"/>
    </x:row>
    <x:row r="325">
      <x:c r="D325" s="128"/>
      <x:c r="E325" s="128"/>
      <x:c r="F325" s="128"/>
      <x:c r="G325" s="131"/>
      <x:c r="J325" s="128"/>
      <x:c r="K325" s="128"/>
    </x:row>
    <x:row r="326">
      <x:c r="D326" s="128"/>
      <x:c r="E326" s="128"/>
      <x:c r="F326" s="128"/>
      <x:c r="G326" s="131"/>
      <x:c r="J326" s="128"/>
      <x:c r="K326" s="128"/>
    </x:row>
    <x:row r="327">
      <x:c r="D327" s="128"/>
      <x:c r="E327" s="128"/>
      <x:c r="F327" s="128"/>
      <x:c r="G327" s="131"/>
      <x:c r="J327" s="128"/>
      <x:c r="K327" s="128"/>
    </x:row>
    <x:row r="328">
      <x:c r="D328" s="128"/>
      <x:c r="E328" s="128"/>
      <x:c r="F328" s="128"/>
      <x:c r="G328" s="131"/>
      <x:c r="J328" s="128"/>
      <x:c r="K328" s="128"/>
    </x:row>
    <x:row r="329">
      <x:c r="D329" s="128"/>
      <x:c r="E329" s="128"/>
      <x:c r="F329" s="128"/>
      <x:c r="G329" s="131"/>
      <x:c r="J329" s="128"/>
      <x:c r="K329" s="128"/>
    </x:row>
    <x:row r="330">
      <x:c r="D330" s="128"/>
      <x:c r="E330" s="128"/>
      <x:c r="F330" s="128"/>
      <x:c r="G330" s="131"/>
      <x:c r="J330" s="128"/>
      <x:c r="K330" s="128"/>
    </x:row>
    <x:row r="331">
      <x:c r="D331" s="128"/>
      <x:c r="E331" s="128"/>
      <x:c r="F331" s="128"/>
      <x:c r="G331" s="131"/>
      <x:c r="J331" s="128"/>
      <x:c r="K331" s="128"/>
    </x:row>
    <x:row r="332">
      <x:c r="D332" s="128"/>
      <x:c r="E332" s="128"/>
      <x:c r="F332" s="128"/>
      <x:c r="G332" s="131"/>
      <x:c r="J332" s="128"/>
      <x:c r="K332" s="128"/>
    </x:row>
    <x:row r="333">
      <x:c r="D333" s="128"/>
      <x:c r="E333" s="128"/>
      <x:c r="F333" s="128"/>
      <x:c r="G333" s="131"/>
      <x:c r="J333" s="128"/>
      <x:c r="K333" s="128"/>
    </x:row>
    <x:row r="334">
      <x:c r="D334" s="128"/>
      <x:c r="E334" s="128"/>
      <x:c r="F334" s="128"/>
      <x:c r="G334" s="131"/>
      <x:c r="J334" s="128"/>
      <x:c r="K334" s="128"/>
    </x:row>
    <x:row r="335">
      <x:c r="D335" s="128"/>
      <x:c r="E335" s="128"/>
      <x:c r="F335" s="128"/>
      <x:c r="G335" s="131"/>
      <x:c r="J335" s="128"/>
      <x:c r="K335" s="128"/>
    </x:row>
    <x:row r="336">
      <x:c r="D336" s="128"/>
      <x:c r="E336" s="128"/>
      <x:c r="F336" s="128"/>
      <x:c r="G336" s="131"/>
      <x:c r="J336" s="128"/>
      <x:c r="K336" s="128"/>
    </x:row>
    <x:row r="337">
      <x:c r="D337" s="128"/>
      <x:c r="E337" s="128"/>
      <x:c r="F337" s="128"/>
      <x:c r="G337" s="131"/>
      <x:c r="J337" s="128"/>
      <x:c r="K337" s="128"/>
    </x:row>
    <x:row r="338">
      <x:c r="D338" s="128"/>
      <x:c r="E338" s="128"/>
      <x:c r="F338" s="128"/>
      <x:c r="G338" s="131"/>
      <x:c r="J338" s="128"/>
      <x:c r="K338" s="128"/>
    </x:row>
    <x:row r="339">
      <x:c r="D339" s="128"/>
      <x:c r="E339" s="128"/>
      <x:c r="F339" s="128"/>
      <x:c r="G339" s="131"/>
      <x:c r="J339" s="128"/>
      <x:c r="K339" s="128"/>
    </x:row>
    <x:row r="340">
      <x:c r="D340" s="128"/>
      <x:c r="E340" s="128"/>
      <x:c r="F340" s="128"/>
      <x:c r="G340" s="131"/>
      <x:c r="J340" s="128"/>
      <x:c r="K340" s="128"/>
    </x:row>
    <x:row r="341">
      <x:c r="D341" s="128"/>
      <x:c r="E341" s="128"/>
      <x:c r="F341" s="128"/>
      <x:c r="G341" s="131"/>
      <x:c r="J341" s="128"/>
      <x:c r="K341" s="128"/>
    </x:row>
    <x:row r="342">
      <x:c r="D342" s="128"/>
      <x:c r="E342" s="128"/>
      <x:c r="F342" s="128"/>
      <x:c r="G342" s="131"/>
      <x:c r="J342" s="128"/>
      <x:c r="K342" s="128"/>
    </x:row>
    <x:row r="343">
      <x:c r="D343" s="128"/>
      <x:c r="E343" s="128"/>
      <x:c r="F343" s="128"/>
      <x:c r="G343" s="131"/>
      <x:c r="J343" s="128"/>
      <x:c r="K343" s="128"/>
    </x:row>
    <x:row r="344">
      <x:c r="D344" s="128"/>
      <x:c r="E344" s="128"/>
      <x:c r="F344" s="128"/>
      <x:c r="G344" s="131"/>
      <x:c r="J344" s="128"/>
      <x:c r="K344" s="128"/>
    </x:row>
    <x:row r="345">
      <x:c r="D345" s="128"/>
      <x:c r="E345" s="128"/>
      <x:c r="F345" s="128"/>
      <x:c r="G345" s="131"/>
      <x:c r="J345" s="128"/>
      <x:c r="K345" s="128"/>
    </x:row>
    <x:row r="346">
      <x:c r="D346" s="128"/>
      <x:c r="E346" s="128"/>
      <x:c r="F346" s="128"/>
      <x:c r="G346" s="131"/>
      <x:c r="J346" s="128"/>
      <x:c r="K346" s="128"/>
    </x:row>
    <x:row r="347">
      <x:c r="D347" s="128"/>
      <x:c r="E347" s="128"/>
      <x:c r="F347" s="128"/>
      <x:c r="G347" s="131"/>
      <x:c r="J347" s="128"/>
      <x:c r="K347" s="128"/>
    </x:row>
    <x:row r="348">
      <x:c r="D348" s="128"/>
      <x:c r="E348" s="128"/>
      <x:c r="F348" s="128"/>
      <x:c r="G348" s="131"/>
      <x:c r="J348" s="128"/>
      <x:c r="K348" s="128"/>
    </x:row>
    <x:row r="349">
      <x:c r="D349" s="128"/>
      <x:c r="E349" s="128"/>
      <x:c r="F349" s="128"/>
      <x:c r="G349" s="131"/>
      <x:c r="J349" s="128"/>
      <x:c r="K349" s="128"/>
    </x:row>
    <x:row r="350">
      <x:c r="D350" s="128"/>
      <x:c r="E350" s="128"/>
      <x:c r="F350" s="128"/>
      <x:c r="G350" s="131"/>
      <x:c r="J350" s="128"/>
      <x:c r="K350" s="128"/>
    </x:row>
    <x:row r="351">
      <x:c r="D351" s="128"/>
      <x:c r="E351" s="128"/>
      <x:c r="F351" s="128"/>
      <x:c r="G351" s="131"/>
      <x:c r="J351" s="128"/>
      <x:c r="K351" s="128"/>
    </x:row>
    <x:row r="352">
      <x:c r="D352" s="128"/>
      <x:c r="E352" s="128"/>
      <x:c r="F352" s="128"/>
      <x:c r="G352" s="131"/>
      <x:c r="J352" s="128"/>
      <x:c r="K352" s="128"/>
    </x:row>
    <x:row r="353">
      <x:c r="D353" s="128"/>
      <x:c r="E353" s="128"/>
      <x:c r="F353" s="128"/>
      <x:c r="G353" s="131"/>
      <x:c r="J353" s="128"/>
      <x:c r="K353" s="128"/>
    </x:row>
    <x:row r="354">
      <x:c r="D354" s="128"/>
      <x:c r="E354" s="128"/>
      <x:c r="F354" s="128"/>
      <x:c r="G354" s="131"/>
      <x:c r="J354" s="128"/>
      <x:c r="K354" s="128"/>
    </x:row>
    <x:row r="355">
      <x:c r="D355" s="128"/>
      <x:c r="E355" s="128"/>
      <x:c r="F355" s="128"/>
      <x:c r="G355" s="131"/>
      <x:c r="J355" s="128"/>
      <x:c r="K355" s="128"/>
    </x:row>
    <x:row r="356">
      <x:c r="D356" s="128"/>
      <x:c r="E356" s="128"/>
      <x:c r="F356" s="128"/>
      <x:c r="G356" s="131"/>
      <x:c r="J356" s="128"/>
      <x:c r="K356" s="128"/>
    </x:row>
    <x:row r="357">
      <x:c r="D357" s="128"/>
      <x:c r="E357" s="128"/>
      <x:c r="F357" s="128"/>
      <x:c r="G357" s="131"/>
      <x:c r="J357" s="128"/>
      <x:c r="K357" s="128"/>
    </x:row>
    <x:row r="358">
      <x:c r="D358" s="128"/>
      <x:c r="E358" s="128"/>
      <x:c r="F358" s="128"/>
      <x:c r="G358" s="131"/>
      <x:c r="J358" s="128"/>
      <x:c r="K358" s="128"/>
    </x:row>
    <x:row r="359">
      <x:c r="D359" s="128"/>
      <x:c r="E359" s="128"/>
      <x:c r="F359" s="128"/>
      <x:c r="G359" s="131"/>
      <x:c r="J359" s="128"/>
      <x:c r="K359" s="128"/>
    </x:row>
    <x:row r="360">
      <x:c r="D360" s="128"/>
      <x:c r="E360" s="128"/>
      <x:c r="F360" s="128"/>
      <x:c r="G360" s="131"/>
      <x:c r="J360" s="128"/>
      <x:c r="K360" s="128"/>
    </x:row>
    <x:row r="361">
      <x:c r="D361" s="128"/>
      <x:c r="E361" s="128"/>
      <x:c r="F361" s="128"/>
      <x:c r="G361" s="131"/>
      <x:c r="J361" s="128"/>
      <x:c r="K361" s="128"/>
    </x:row>
    <x:row r="362">
      <x:c r="D362" s="128"/>
      <x:c r="E362" s="128"/>
      <x:c r="F362" s="128"/>
      <x:c r="G362" s="131"/>
      <x:c r="J362" s="128"/>
      <x:c r="K362" s="128"/>
    </x:row>
    <x:row r="363">
      <x:c r="D363" s="128"/>
      <x:c r="E363" s="128"/>
      <x:c r="F363" s="128"/>
      <x:c r="G363" s="131"/>
      <x:c r="J363" s="128"/>
      <x:c r="K363" s="128"/>
    </x:row>
    <x:row r="364">
      <x:c r="D364" s="128"/>
      <x:c r="E364" s="128"/>
      <x:c r="F364" s="128"/>
      <x:c r="G364" s="131"/>
      <x:c r="J364" s="128"/>
      <x:c r="K364" s="128"/>
    </x:row>
    <x:row r="365">
      <x:c r="D365" s="128"/>
      <x:c r="E365" s="128"/>
      <x:c r="F365" s="128"/>
      <x:c r="G365" s="131"/>
      <x:c r="J365" s="128"/>
      <x:c r="K365" s="128"/>
    </x:row>
    <x:row r="366">
      <x:c r="D366" s="128"/>
      <x:c r="E366" s="128"/>
      <x:c r="F366" s="128"/>
      <x:c r="G366" s="131"/>
      <x:c r="J366" s="128"/>
      <x:c r="K366" s="128"/>
    </x:row>
    <x:row r="367">
      <x:c r="D367" s="128"/>
      <x:c r="E367" s="128"/>
      <x:c r="F367" s="128"/>
      <x:c r="G367" s="131"/>
      <x:c r="J367" s="128"/>
      <x:c r="K367" s="128"/>
    </x:row>
    <x:row r="368">
      <x:c r="D368" s="128"/>
      <x:c r="E368" s="128"/>
      <x:c r="F368" s="128"/>
      <x:c r="G368" s="131"/>
      <x:c r="J368" s="128"/>
      <x:c r="K368" s="128"/>
    </x:row>
    <x:row r="369">
      <x:c r="D369" s="128"/>
      <x:c r="E369" s="128"/>
      <x:c r="F369" s="128"/>
      <x:c r="G369" s="131"/>
      <x:c r="J369" s="128"/>
      <x:c r="K369" s="128"/>
    </x:row>
    <x:row r="370">
      <x:c r="D370" s="128"/>
      <x:c r="E370" s="128"/>
      <x:c r="F370" s="128"/>
      <x:c r="G370" s="131"/>
      <x:c r="J370" s="128"/>
      <x:c r="K370" s="128"/>
    </x:row>
    <x:row r="371">
      <x:c r="D371" s="128"/>
      <x:c r="E371" s="128"/>
      <x:c r="F371" s="128"/>
      <x:c r="G371" s="131"/>
      <x:c r="J371" s="128"/>
      <x:c r="K371" s="128"/>
    </x:row>
    <x:row r="372">
      <x:c r="D372" s="128"/>
      <x:c r="E372" s="128"/>
      <x:c r="F372" s="128"/>
      <x:c r="G372" s="131"/>
      <x:c r="J372" s="128"/>
      <x:c r="K372" s="128"/>
    </x:row>
    <x:row r="373">
      <x:c r="D373" s="128"/>
      <x:c r="E373" s="128"/>
      <x:c r="F373" s="128"/>
      <x:c r="G373" s="131"/>
      <x:c r="J373" s="128"/>
      <x:c r="K373" s="128"/>
    </x:row>
    <x:row r="374">
      <x:c r="D374" s="128"/>
      <x:c r="E374" s="128"/>
      <x:c r="F374" s="128"/>
      <x:c r="G374" s="131"/>
      <x:c r="J374" s="128"/>
      <x:c r="K374" s="128"/>
    </x:row>
    <x:row r="375">
      <x:c r="D375" s="128"/>
      <x:c r="E375" s="128"/>
      <x:c r="F375" s="128"/>
      <x:c r="G375" s="131"/>
      <x:c r="J375" s="128"/>
      <x:c r="K375" s="128"/>
    </x:row>
    <x:row r="376">
      <x:c r="D376" s="128"/>
      <x:c r="E376" s="128"/>
      <x:c r="F376" s="128"/>
      <x:c r="G376" s="131"/>
      <x:c r="J376" s="128"/>
      <x:c r="K376" s="128"/>
    </x:row>
    <x:row r="377">
      <x:c r="D377" s="128"/>
      <x:c r="E377" s="128"/>
      <x:c r="F377" s="128"/>
      <x:c r="G377" s="131"/>
      <x:c r="J377" s="128"/>
      <x:c r="K377" s="128"/>
    </x:row>
    <x:row r="378">
      <x:c r="D378" s="128"/>
      <x:c r="E378" s="128"/>
      <x:c r="F378" s="128"/>
      <x:c r="G378" s="131"/>
      <x:c r="J378" s="128"/>
      <x:c r="K378" s="128"/>
    </x:row>
    <x:row r="379">
      <x:c r="D379" s="128"/>
      <x:c r="E379" s="128"/>
      <x:c r="F379" s="128"/>
      <x:c r="G379" s="131"/>
      <x:c r="J379" s="128"/>
      <x:c r="K379" s="128"/>
    </x:row>
    <x:row r="380">
      <x:c r="D380" s="128"/>
      <x:c r="E380" s="128"/>
      <x:c r="F380" s="128"/>
      <x:c r="G380" s="131"/>
      <x:c r="J380" s="128"/>
      <x:c r="K380" s="128"/>
    </x:row>
    <x:row r="381">
      <x:c r="D381" s="128"/>
      <x:c r="E381" s="128"/>
      <x:c r="F381" s="128"/>
      <x:c r="G381" s="131"/>
      <x:c r="J381" s="128"/>
      <x:c r="K381" s="128"/>
    </x:row>
    <x:row r="382">
      <x:c r="D382" s="128"/>
      <x:c r="E382" s="128"/>
      <x:c r="F382" s="128"/>
      <x:c r="G382" s="131"/>
      <x:c r="J382" s="128"/>
      <x:c r="K382" s="128"/>
    </x:row>
    <x:row r="383">
      <x:c r="D383" s="128"/>
      <x:c r="E383" s="128"/>
      <x:c r="F383" s="128"/>
      <x:c r="G383" s="131"/>
      <x:c r="J383" s="128"/>
      <x:c r="K383" s="128"/>
    </x:row>
    <x:row r="384">
      <x:c r="D384" s="128"/>
      <x:c r="E384" s="128"/>
      <x:c r="F384" s="128"/>
      <x:c r="G384" s="131"/>
      <x:c r="J384" s="128"/>
      <x:c r="K384" s="128"/>
    </x:row>
    <x:row r="385">
      <x:c r="D385" s="128"/>
      <x:c r="E385" s="128"/>
      <x:c r="F385" s="128"/>
      <x:c r="G385" s="131"/>
      <x:c r="J385" s="128"/>
      <x:c r="K385" s="128"/>
    </x:row>
    <x:row r="386">
      <x:c r="D386" s="128"/>
      <x:c r="E386" s="128"/>
      <x:c r="F386" s="128"/>
      <x:c r="G386" s="131"/>
      <x:c r="J386" s="128"/>
      <x:c r="K386" s="128"/>
    </x:row>
    <x:row r="387">
      <x:c r="D387" s="128"/>
      <x:c r="E387" s="128"/>
      <x:c r="F387" s="128"/>
      <x:c r="G387" s="131"/>
      <x:c r="J387" s="128"/>
      <x:c r="K387" s="128"/>
    </x:row>
    <x:row r="388">
      <x:c r="D388" s="128"/>
      <x:c r="E388" s="128"/>
      <x:c r="F388" s="128"/>
      <x:c r="G388" s="131"/>
      <x:c r="J388" s="128"/>
      <x:c r="K388" s="128"/>
    </x:row>
    <x:row r="389">
      <x:c r="D389" s="128"/>
      <x:c r="E389" s="128"/>
      <x:c r="F389" s="128"/>
      <x:c r="G389" s="131"/>
      <x:c r="J389" s="128"/>
      <x:c r="K389" s="128"/>
    </x:row>
    <x:row r="390">
      <x:c r="D390" s="128"/>
      <x:c r="E390" s="128"/>
      <x:c r="F390" s="128"/>
      <x:c r="G390" s="131"/>
      <x:c r="J390" s="128"/>
      <x:c r="K390" s="128"/>
    </x:row>
    <x:row r="391">
      <x:c r="D391" s="128"/>
      <x:c r="E391" s="128"/>
      <x:c r="F391" s="128"/>
      <x:c r="G391" s="131"/>
      <x:c r="J391" s="128"/>
      <x:c r="K391" s="128"/>
    </x:row>
    <x:row r="392">
      <x:c r="D392" s="128"/>
      <x:c r="E392" s="128"/>
      <x:c r="F392" s="128"/>
      <x:c r="G392" s="131"/>
      <x:c r="J392" s="128"/>
      <x:c r="K392" s="128"/>
    </x:row>
    <x:row r="393">
      <x:c r="D393" s="128"/>
      <x:c r="E393" s="128"/>
      <x:c r="F393" s="128"/>
      <x:c r="G393" s="131"/>
      <x:c r="J393" s="128"/>
      <x:c r="K393" s="128"/>
    </x:row>
    <x:row r="394">
      <x:c r="D394" s="128"/>
      <x:c r="E394" s="128"/>
      <x:c r="F394" s="128"/>
      <x:c r="G394" s="131"/>
      <x:c r="J394" s="128"/>
      <x:c r="K394" s="128"/>
    </x:row>
    <x:row r="395">
      <x:c r="D395" s="128"/>
      <x:c r="E395" s="128"/>
      <x:c r="F395" s="128"/>
      <x:c r="G395" s="131"/>
      <x:c r="J395" s="128"/>
      <x:c r="K395" s="128"/>
    </x:row>
    <x:row r="396">
      <x:c r="D396" s="128"/>
      <x:c r="E396" s="128"/>
      <x:c r="F396" s="128"/>
      <x:c r="G396" s="131"/>
      <x:c r="J396" s="128"/>
      <x:c r="K396" s="128"/>
    </x:row>
    <x:row r="397">
      <x:c r="D397" s="128"/>
      <x:c r="E397" s="128"/>
      <x:c r="F397" s="128"/>
      <x:c r="G397" s="131"/>
      <x:c r="J397" s="128"/>
      <x:c r="K397" s="128"/>
    </x:row>
    <x:row r="398">
      <x:c r="D398" s="128"/>
      <x:c r="E398" s="128"/>
      <x:c r="F398" s="128"/>
      <x:c r="G398" s="131"/>
      <x:c r="J398" s="128"/>
      <x:c r="K398" s="128"/>
    </x:row>
    <x:row r="399">
      <x:c r="D399" s="128"/>
      <x:c r="E399" s="128"/>
      <x:c r="F399" s="128"/>
      <x:c r="G399" s="131"/>
      <x:c r="J399" s="128"/>
      <x:c r="K399" s="128"/>
    </x:row>
    <x:row r="400">
      <x:c r="D400" s="128"/>
      <x:c r="E400" s="128"/>
      <x:c r="F400" s="128"/>
      <x:c r="G400" s="131"/>
      <x:c r="J400" s="128"/>
      <x:c r="K400" s="128"/>
    </x:row>
    <x:row r="401">
      <x:c r="D401" s="128"/>
      <x:c r="E401" s="128"/>
      <x:c r="F401" s="128"/>
      <x:c r="G401" s="131"/>
      <x:c r="J401" s="128"/>
      <x:c r="K401" s="128"/>
    </x:row>
    <x:row r="402">
      <x:c r="D402" s="128"/>
      <x:c r="E402" s="128"/>
      <x:c r="F402" s="128"/>
      <x:c r="G402" s="131"/>
      <x:c r="J402" s="128"/>
      <x:c r="K402" s="128"/>
    </x:row>
    <x:row r="403">
      <x:c r="D403" s="128"/>
      <x:c r="E403" s="128"/>
      <x:c r="F403" s="128"/>
      <x:c r="G403" s="131"/>
      <x:c r="J403" s="128"/>
      <x:c r="K403" s="128"/>
    </x:row>
    <x:row r="404">
      <x:c r="D404" s="128"/>
      <x:c r="E404" s="128"/>
      <x:c r="F404" s="128"/>
      <x:c r="G404" s="131"/>
      <x:c r="J404" s="128"/>
      <x:c r="K404" s="128"/>
    </x:row>
    <x:row r="405">
      <x:c r="D405" s="128"/>
      <x:c r="E405" s="128"/>
      <x:c r="F405" s="128"/>
      <x:c r="G405" s="131"/>
      <x:c r="J405" s="128"/>
      <x:c r="K405" s="128"/>
    </x:row>
    <x:row r="406">
      <x:c r="D406" s="128"/>
      <x:c r="E406" s="128"/>
      <x:c r="F406" s="128"/>
      <x:c r="G406" s="131"/>
      <x:c r="J406" s="128"/>
      <x:c r="K406" s="128"/>
    </x:row>
    <x:row r="407">
      <x:c r="D407" s="128"/>
      <x:c r="E407" s="128"/>
      <x:c r="F407" s="128"/>
      <x:c r="G407" s="131"/>
      <x:c r="J407" s="128"/>
      <x:c r="K407" s="128"/>
    </x:row>
    <x:row r="408">
      <x:c r="D408" s="128"/>
      <x:c r="E408" s="128"/>
      <x:c r="F408" s="128"/>
      <x:c r="G408" s="131"/>
      <x:c r="J408" s="128"/>
      <x:c r="K408" s="128"/>
    </x:row>
    <x:row r="409">
      <x:c r="D409" s="128"/>
      <x:c r="E409" s="128"/>
      <x:c r="F409" s="128"/>
      <x:c r="G409" s="131"/>
      <x:c r="J409" s="128"/>
      <x:c r="K409" s="128"/>
    </x:row>
    <x:row r="410">
      <x:c r="D410" s="128"/>
      <x:c r="E410" s="128"/>
      <x:c r="F410" s="128"/>
      <x:c r="G410" s="131"/>
      <x:c r="J410" s="128"/>
      <x:c r="K410" s="128"/>
    </x:row>
    <x:row r="411">
      <x:c r="D411" s="128"/>
      <x:c r="E411" s="128"/>
      <x:c r="F411" s="128"/>
      <x:c r="G411" s="131"/>
      <x:c r="J411" s="128"/>
      <x:c r="K411" s="128"/>
    </x:row>
    <x:row r="412">
      <x:c r="D412" s="128"/>
      <x:c r="E412" s="128"/>
      <x:c r="F412" s="128"/>
      <x:c r="G412" s="131"/>
      <x:c r="J412" s="128"/>
      <x:c r="K412" s="128"/>
    </x:row>
    <x:row r="413">
      <x:c r="D413" s="128"/>
      <x:c r="E413" s="128"/>
      <x:c r="F413" s="128"/>
      <x:c r="G413" s="131"/>
      <x:c r="J413" s="128"/>
      <x:c r="K413" s="128"/>
    </x:row>
    <x:row r="414">
      <x:c r="D414" s="128"/>
      <x:c r="E414" s="128"/>
      <x:c r="F414" s="128"/>
      <x:c r="G414" s="131"/>
      <x:c r="J414" s="128"/>
      <x:c r="K414" s="128"/>
    </x:row>
    <x:row r="415">
      <x:c r="D415" s="128"/>
      <x:c r="E415" s="128"/>
      <x:c r="F415" s="128"/>
      <x:c r="G415" s="131"/>
      <x:c r="J415" s="128"/>
      <x:c r="K415" s="128"/>
    </x:row>
    <x:row r="416">
      <x:c r="D416" s="128"/>
      <x:c r="E416" s="128"/>
      <x:c r="F416" s="128"/>
      <x:c r="G416" s="131"/>
      <x:c r="J416" s="128"/>
      <x:c r="K416" s="128"/>
    </x:row>
    <x:row r="417">
      <x:c r="D417" s="128"/>
      <x:c r="E417" s="128"/>
      <x:c r="F417" s="128"/>
      <x:c r="G417" s="131"/>
      <x:c r="J417" s="128"/>
      <x:c r="K417" s="128"/>
    </x:row>
    <x:row r="418">
      <x:c r="D418" s="128"/>
      <x:c r="E418" s="128"/>
      <x:c r="F418" s="128"/>
      <x:c r="G418" s="131"/>
      <x:c r="J418" s="128"/>
      <x:c r="K418" s="128"/>
    </x:row>
    <x:row r="419">
      <x:c r="D419" s="128"/>
      <x:c r="E419" s="128"/>
      <x:c r="F419" s="128"/>
      <x:c r="G419" s="131"/>
      <x:c r="J419" s="128"/>
      <x:c r="K419" s="128"/>
    </x:row>
    <x:row r="420">
      <x:c r="D420" s="128"/>
      <x:c r="E420" s="128"/>
      <x:c r="F420" s="128"/>
      <x:c r="G420" s="131"/>
      <x:c r="J420" s="128"/>
      <x:c r="K420" s="128"/>
    </x:row>
    <x:row r="421">
      <x:c r="D421" s="128"/>
      <x:c r="E421" s="128"/>
      <x:c r="F421" s="128"/>
      <x:c r="G421" s="131"/>
      <x:c r="J421" s="128"/>
      <x:c r="K421" s="128"/>
    </x:row>
    <x:row r="422">
      <x:c r="D422" s="128"/>
      <x:c r="E422" s="128"/>
      <x:c r="F422" s="128"/>
      <x:c r="G422" s="131"/>
      <x:c r="J422" s="128"/>
      <x:c r="K422" s="128"/>
    </x:row>
    <x:row r="423">
      <x:c r="D423" s="128"/>
      <x:c r="E423" s="128"/>
      <x:c r="F423" s="128"/>
      <x:c r="G423" s="131"/>
      <x:c r="J423" s="128"/>
      <x:c r="K423" s="128"/>
    </x:row>
    <x:row r="424">
      <x:c r="D424" s="128"/>
      <x:c r="E424" s="128"/>
      <x:c r="F424" s="128"/>
      <x:c r="G424" s="131"/>
      <x:c r="J424" s="128"/>
      <x:c r="K424" s="128"/>
    </x:row>
    <x:row r="425">
      <x:c r="D425" s="128"/>
      <x:c r="E425" s="128"/>
      <x:c r="F425" s="128"/>
      <x:c r="G425" s="131"/>
      <x:c r="J425" s="128"/>
      <x:c r="K425" s="128"/>
    </x:row>
    <x:row r="426">
      <x:c r="D426" s="128"/>
      <x:c r="E426" s="128"/>
      <x:c r="F426" s="128"/>
      <x:c r="G426" s="131"/>
      <x:c r="J426" s="128"/>
      <x:c r="K426" s="128"/>
    </x:row>
    <x:row r="427">
      <x:c r="D427" s="128"/>
      <x:c r="E427" s="128"/>
      <x:c r="F427" s="128"/>
      <x:c r="G427" s="131"/>
      <x:c r="J427" s="128"/>
      <x:c r="K427" s="128"/>
    </x:row>
    <x:row r="428">
      <x:c r="D428" s="128"/>
      <x:c r="E428" s="128"/>
      <x:c r="F428" s="128"/>
      <x:c r="G428" s="131"/>
      <x:c r="J428" s="128"/>
      <x:c r="K428" s="128"/>
    </x:row>
    <x:row r="429">
      <x:c r="D429" s="128"/>
      <x:c r="E429" s="128"/>
      <x:c r="F429" s="128"/>
      <x:c r="G429" s="131"/>
      <x:c r="J429" s="128"/>
      <x:c r="K429" s="128"/>
    </x:row>
    <x:row r="430">
      <x:c r="D430" s="128"/>
      <x:c r="E430" s="128"/>
      <x:c r="F430" s="128"/>
      <x:c r="G430" s="131"/>
      <x:c r="J430" s="128"/>
      <x:c r="K430" s="128"/>
    </x:row>
    <x:row r="431">
      <x:c r="D431" s="128"/>
      <x:c r="E431" s="128"/>
      <x:c r="F431" s="128"/>
      <x:c r="G431" s="131"/>
      <x:c r="J431" s="128"/>
      <x:c r="K431" s="128"/>
    </x:row>
    <x:row r="432">
      <x:c r="D432" s="128"/>
      <x:c r="E432" s="128"/>
      <x:c r="F432" s="128"/>
      <x:c r="G432" s="131"/>
      <x:c r="J432" s="128"/>
      <x:c r="K432" s="128"/>
    </x:row>
    <x:row r="433">
      <x:c r="D433" s="128"/>
      <x:c r="E433" s="128"/>
      <x:c r="F433" s="128"/>
      <x:c r="G433" s="131"/>
      <x:c r="J433" s="128"/>
      <x:c r="K433" s="128"/>
    </x:row>
    <x:row r="434">
      <x:c r="D434" s="128"/>
      <x:c r="E434" s="128"/>
      <x:c r="F434" s="128"/>
      <x:c r="G434" s="131"/>
      <x:c r="J434" s="128"/>
      <x:c r="K434" s="128"/>
    </x:row>
    <x:row r="435">
      <x:c r="D435" s="128"/>
      <x:c r="E435" s="128"/>
      <x:c r="F435" s="128"/>
      <x:c r="G435" s="131"/>
      <x:c r="J435" s="128"/>
      <x:c r="K435" s="128"/>
    </x:row>
    <x:row r="436">
      <x:c r="D436" s="128"/>
      <x:c r="E436" s="128"/>
      <x:c r="F436" s="128"/>
      <x:c r="G436" s="131"/>
      <x:c r="J436" s="128"/>
      <x:c r="K436" s="128"/>
    </x:row>
    <x:row r="437">
      <x:c r="D437" s="128"/>
      <x:c r="E437" s="128"/>
      <x:c r="F437" s="128"/>
      <x:c r="G437" s="131"/>
      <x:c r="J437" s="128"/>
      <x:c r="K437" s="128"/>
    </x:row>
    <x:row r="438">
      <x:c r="D438" s="128"/>
      <x:c r="E438" s="128"/>
      <x:c r="F438" s="128"/>
      <x:c r="G438" s="131"/>
      <x:c r="J438" s="128"/>
      <x:c r="K438" s="128"/>
    </x:row>
    <x:row r="439">
      <x:c r="D439" s="128"/>
      <x:c r="E439" s="128"/>
      <x:c r="F439" s="128"/>
      <x:c r="G439" s="131"/>
      <x:c r="J439" s="128"/>
      <x:c r="K439" s="128"/>
    </x:row>
    <x:row r="440">
      <x:c r="D440" s="128"/>
      <x:c r="E440" s="128"/>
      <x:c r="F440" s="128"/>
      <x:c r="G440" s="131"/>
      <x:c r="J440" s="128"/>
      <x:c r="K440" s="128"/>
    </x:row>
    <x:row r="441">
      <x:c r="D441" s="128"/>
      <x:c r="E441" s="128"/>
      <x:c r="F441" s="128"/>
      <x:c r="G441" s="131"/>
      <x:c r="J441" s="128"/>
      <x:c r="K441" s="128"/>
    </x:row>
    <x:row r="442">
      <x:c r="D442" s="128"/>
      <x:c r="E442" s="128"/>
      <x:c r="F442" s="128"/>
      <x:c r="G442" s="131"/>
      <x:c r="J442" s="128"/>
      <x:c r="K442" s="128"/>
    </x:row>
    <x:row r="443">
      <x:c r="D443" s="128"/>
      <x:c r="E443" s="128"/>
      <x:c r="F443" s="128"/>
      <x:c r="G443" s="131"/>
      <x:c r="J443" s="128"/>
      <x:c r="K443" s="128"/>
    </x:row>
    <x:row r="444">
      <x:c r="D444" s="128"/>
      <x:c r="E444" s="128"/>
      <x:c r="F444" s="128"/>
      <x:c r="G444" s="131"/>
      <x:c r="J444" s="128"/>
      <x:c r="K444" s="128"/>
    </x:row>
    <x:row r="445">
      <x:c r="D445" s="128"/>
      <x:c r="E445" s="128"/>
      <x:c r="F445" s="128"/>
      <x:c r="G445" s="131"/>
      <x:c r="J445" s="128"/>
      <x:c r="K445" s="128"/>
    </x:row>
    <x:row r="446">
      <x:c r="D446" s="128"/>
      <x:c r="E446" s="128"/>
      <x:c r="F446" s="128"/>
      <x:c r="G446" s="131"/>
      <x:c r="J446" s="128"/>
      <x:c r="K446" s="128"/>
    </x:row>
    <x:row r="447">
      <x:c r="D447" s="128"/>
      <x:c r="E447" s="128"/>
      <x:c r="F447" s="128"/>
      <x:c r="G447" s="131"/>
      <x:c r="J447" s="128"/>
      <x:c r="K447" s="128"/>
    </x:row>
    <x:row r="448">
      <x:c r="D448" s="128"/>
      <x:c r="E448" s="128"/>
      <x:c r="F448" s="128"/>
      <x:c r="G448" s="131"/>
      <x:c r="J448" s="128"/>
      <x:c r="K448" s="128"/>
    </x:row>
    <x:row r="449">
      <x:c r="D449" s="128"/>
      <x:c r="E449" s="128"/>
      <x:c r="F449" s="128"/>
      <x:c r="G449" s="131"/>
      <x:c r="J449" s="128"/>
      <x:c r="K449" s="128"/>
    </x:row>
    <x:row r="450">
      <x:c r="D450" s="128"/>
      <x:c r="E450" s="128"/>
      <x:c r="F450" s="128"/>
      <x:c r="G450" s="131"/>
      <x:c r="J450" s="128"/>
      <x:c r="K450" s="128"/>
    </x:row>
    <x:row r="451">
      <x:c r="D451" s="128"/>
      <x:c r="E451" s="128"/>
      <x:c r="F451" s="128"/>
      <x:c r="G451" s="131"/>
      <x:c r="J451" s="128"/>
      <x:c r="K451" s="128"/>
    </x:row>
    <x:row r="452">
      <x:c r="D452" s="128"/>
      <x:c r="E452" s="128"/>
      <x:c r="F452" s="128"/>
      <x:c r="G452" s="131"/>
      <x:c r="J452" s="128"/>
      <x:c r="K452" s="128"/>
    </x:row>
    <x:row r="453">
      <x:c r="D453" s="128"/>
      <x:c r="E453" s="128"/>
      <x:c r="F453" s="128"/>
      <x:c r="G453" s="131"/>
      <x:c r="J453" s="128"/>
      <x:c r="K453" s="128"/>
    </x:row>
    <x:row r="454">
      <x:c r="D454" s="128"/>
      <x:c r="E454" s="128"/>
      <x:c r="F454" s="128"/>
      <x:c r="G454" s="131"/>
      <x:c r="J454" s="128"/>
      <x:c r="K454" s="128"/>
    </x:row>
    <x:row r="455">
      <x:c r="D455" s="128"/>
      <x:c r="E455" s="128"/>
      <x:c r="F455" s="128"/>
      <x:c r="G455" s="131"/>
      <x:c r="J455" s="128"/>
      <x:c r="K455" s="128"/>
    </x:row>
    <x:row r="456">
      <x:c r="D456" s="128"/>
      <x:c r="E456" s="128"/>
      <x:c r="F456" s="128"/>
      <x:c r="G456" s="131"/>
      <x:c r="J456" s="128"/>
      <x:c r="K456" s="128"/>
    </x:row>
    <x:row r="457">
      <x:c r="D457" s="128"/>
      <x:c r="E457" s="128"/>
      <x:c r="F457" s="128"/>
      <x:c r="G457" s="131"/>
      <x:c r="J457" s="128"/>
      <x:c r="K457" s="128"/>
    </x:row>
    <x:row r="458">
      <x:c r="D458" s="128"/>
      <x:c r="E458" s="128"/>
      <x:c r="F458" s="128"/>
      <x:c r="G458" s="131"/>
      <x:c r="J458" s="128"/>
      <x:c r="K458" s="128"/>
    </x:row>
    <x:row r="459">
      <x:c r="D459" s="128"/>
      <x:c r="E459" s="128"/>
      <x:c r="F459" s="128"/>
      <x:c r="G459" s="131"/>
      <x:c r="J459" s="128"/>
      <x:c r="K459" s="128"/>
    </x:row>
    <x:row r="460">
      <x:c r="D460" s="128"/>
      <x:c r="E460" s="128"/>
      <x:c r="F460" s="128"/>
      <x:c r="G460" s="131"/>
      <x:c r="J460" s="128"/>
      <x:c r="K460" s="128"/>
    </x:row>
    <x:row r="461">
      <x:c r="D461" s="128"/>
      <x:c r="E461" s="128"/>
      <x:c r="F461" s="128"/>
      <x:c r="G461" s="131"/>
      <x:c r="J461" s="128"/>
      <x:c r="K461" s="128"/>
    </x:row>
    <x:row r="462">
      <x:c r="D462" s="128"/>
      <x:c r="E462" s="128"/>
      <x:c r="F462" s="128"/>
      <x:c r="G462" s="131"/>
      <x:c r="J462" s="128"/>
      <x:c r="K462" s="128"/>
    </x:row>
    <x:row r="463">
      <x:c r="D463" s="128"/>
      <x:c r="E463" s="128"/>
      <x:c r="F463" s="128"/>
      <x:c r="G463" s="131"/>
      <x:c r="J463" s="128"/>
      <x:c r="K463" s="128"/>
    </x:row>
    <x:row r="464">
      <x:c r="D464" s="128"/>
      <x:c r="E464" s="128"/>
      <x:c r="F464" s="128"/>
      <x:c r="G464" s="131"/>
      <x:c r="J464" s="128"/>
      <x:c r="K464" s="128"/>
    </x:row>
    <x:row r="465">
      <x:c r="D465" s="128"/>
      <x:c r="E465" s="128"/>
      <x:c r="F465" s="128"/>
      <x:c r="G465" s="131"/>
      <x:c r="J465" s="128"/>
      <x:c r="K465" s="128"/>
    </x:row>
    <x:row r="466">
      <x:c r="D466" s="128"/>
      <x:c r="E466" s="128"/>
      <x:c r="F466" s="128"/>
      <x:c r="G466" s="131"/>
      <x:c r="J466" s="128"/>
      <x:c r="K466" s="128"/>
    </x:row>
    <x:row r="467">
      <x:c r="D467" s="128"/>
      <x:c r="E467" s="128"/>
      <x:c r="F467" s="128"/>
      <x:c r="G467" s="131"/>
      <x:c r="J467" s="128"/>
      <x:c r="K467" s="128"/>
    </x:row>
    <x:row r="468">
      <x:c r="D468" s="128"/>
      <x:c r="E468" s="128"/>
      <x:c r="F468" s="128"/>
      <x:c r="G468" s="131"/>
      <x:c r="J468" s="128"/>
      <x:c r="K468" s="128"/>
    </x:row>
    <x:row r="469">
      <x:c r="D469" s="128"/>
      <x:c r="E469" s="128"/>
      <x:c r="F469" s="128"/>
      <x:c r="G469" s="131"/>
      <x:c r="J469" s="128"/>
      <x:c r="K469" s="128"/>
    </x:row>
    <x:row r="470">
      <x:c r="D470" s="128"/>
      <x:c r="E470" s="128"/>
      <x:c r="F470" s="128"/>
      <x:c r="G470" s="131"/>
      <x:c r="J470" s="128"/>
      <x:c r="K470" s="128"/>
    </x:row>
    <x:row r="471">
      <x:c r="D471" s="128"/>
      <x:c r="E471" s="128"/>
      <x:c r="F471" s="128"/>
      <x:c r="G471" s="131"/>
      <x:c r="J471" s="128"/>
      <x:c r="K471" s="128"/>
    </x:row>
    <x:row r="472">
      <x:c r="D472" s="128"/>
      <x:c r="E472" s="128"/>
      <x:c r="F472" s="128"/>
      <x:c r="G472" s="131"/>
      <x:c r="J472" s="128"/>
      <x:c r="K472" s="128"/>
    </x:row>
    <x:row r="473">
      <x:c r="D473" s="128"/>
      <x:c r="E473" s="128"/>
      <x:c r="F473" s="128"/>
      <x:c r="G473" s="131"/>
      <x:c r="J473" s="128"/>
      <x:c r="K473" s="128"/>
    </x:row>
    <x:row r="474">
      <x:c r="D474" s="128"/>
      <x:c r="E474" s="128"/>
      <x:c r="F474" s="128"/>
      <x:c r="G474" s="131"/>
      <x:c r="J474" s="128"/>
      <x:c r="K474" s="128"/>
    </x:row>
    <x:row r="475">
      <x:c r="D475" s="128"/>
      <x:c r="E475" s="128"/>
      <x:c r="F475" s="128"/>
      <x:c r="G475" s="131"/>
      <x:c r="J475" s="128"/>
      <x:c r="K475" s="128"/>
    </x:row>
    <x:row r="476">
      <x:c r="D476" s="128"/>
      <x:c r="E476" s="128"/>
      <x:c r="F476" s="128"/>
      <x:c r="G476" s="131"/>
      <x:c r="J476" s="128"/>
      <x:c r="K476" s="128"/>
    </x:row>
    <x:row r="477">
      <x:c r="D477" s="128"/>
      <x:c r="E477" s="128"/>
      <x:c r="F477" s="128"/>
      <x:c r="G477" s="131"/>
      <x:c r="J477" s="128"/>
      <x:c r="K477" s="128"/>
    </x:row>
    <x:row r="478">
      <x:c r="D478" s="128"/>
      <x:c r="E478" s="128"/>
      <x:c r="F478" s="128"/>
      <x:c r="G478" s="131"/>
      <x:c r="J478" s="128"/>
      <x:c r="K478" s="128"/>
    </x:row>
    <x:row r="479">
      <x:c r="D479" s="128"/>
      <x:c r="E479" s="128"/>
      <x:c r="F479" s="128"/>
      <x:c r="G479" s="131"/>
      <x:c r="J479" s="128"/>
      <x:c r="K479" s="128"/>
    </x:row>
    <x:row r="480">
      <x:c r="D480" s="128"/>
      <x:c r="E480" s="128"/>
      <x:c r="F480" s="128"/>
      <x:c r="G480" s="131"/>
      <x:c r="J480" s="128"/>
      <x:c r="K480" s="128"/>
    </x:row>
    <x:row r="481">
      <x:c r="D481" s="128"/>
      <x:c r="E481" s="128"/>
      <x:c r="F481" s="128"/>
      <x:c r="G481" s="131"/>
      <x:c r="J481" s="128"/>
      <x:c r="K481" s="128"/>
    </x:row>
    <x:row r="482">
      <x:c r="D482" s="128"/>
      <x:c r="E482" s="128"/>
      <x:c r="F482" s="128"/>
      <x:c r="G482" s="131"/>
      <x:c r="J482" s="128"/>
      <x:c r="K482" s="128"/>
    </x:row>
    <x:row r="483">
      <x:c r="D483" s="128"/>
      <x:c r="E483" s="128"/>
      <x:c r="F483" s="128"/>
      <x:c r="G483" s="131"/>
      <x:c r="J483" s="128"/>
      <x:c r="K483" s="128"/>
    </x:row>
    <x:row r="484">
      <x:c r="D484" s="128"/>
      <x:c r="E484" s="128"/>
      <x:c r="F484" s="128"/>
      <x:c r="G484" s="131"/>
      <x:c r="J484" s="128"/>
      <x:c r="K484" s="128"/>
    </x:row>
    <x:row r="485">
      <x:c r="D485" s="128"/>
      <x:c r="E485" s="128"/>
      <x:c r="F485" s="128"/>
      <x:c r="G485" s="131"/>
      <x:c r="J485" s="128"/>
      <x:c r="K485" s="128"/>
    </x:row>
    <x:row r="486">
      <x:c r="D486" s="128"/>
      <x:c r="E486" s="128"/>
      <x:c r="F486" s="128"/>
      <x:c r="G486" s="131"/>
      <x:c r="J486" s="128"/>
      <x:c r="K486" s="128"/>
    </x:row>
    <x:row r="487">
      <x:c r="D487" s="128"/>
      <x:c r="E487" s="128"/>
      <x:c r="F487" s="128"/>
      <x:c r="G487" s="131"/>
      <x:c r="J487" s="128"/>
      <x:c r="K487" s="128"/>
    </x:row>
    <x:row r="488">
      <x:c r="D488" s="128"/>
      <x:c r="E488" s="128"/>
      <x:c r="F488" s="128"/>
      <x:c r="G488" s="131"/>
      <x:c r="J488" s="128"/>
      <x:c r="K488" s="128"/>
    </x:row>
    <x:row r="489">
      <x:c r="D489" s="128"/>
      <x:c r="E489" s="128"/>
      <x:c r="F489" s="128"/>
      <x:c r="G489" s="131"/>
      <x:c r="J489" s="128"/>
      <x:c r="K489" s="128"/>
    </x:row>
    <x:row r="490">
      <x:c r="D490" s="128"/>
      <x:c r="E490" s="128"/>
      <x:c r="F490" s="128"/>
      <x:c r="G490" s="131"/>
      <x:c r="J490" s="128"/>
      <x:c r="K490" s="128"/>
    </x:row>
    <x:row r="491">
      <x:c r="D491" s="128"/>
      <x:c r="E491" s="128"/>
      <x:c r="F491" s="128"/>
      <x:c r="G491" s="131"/>
      <x:c r="J491" s="128"/>
      <x:c r="K491" s="128"/>
    </x:row>
    <x:row r="492">
      <x:c r="D492" s="128"/>
      <x:c r="E492" s="128"/>
      <x:c r="F492" s="128"/>
      <x:c r="G492" s="131"/>
      <x:c r="J492" s="128"/>
      <x:c r="K492" s="128"/>
    </x:row>
    <x:row r="493">
      <x:c r="D493" s="128"/>
      <x:c r="E493" s="128"/>
      <x:c r="F493" s="128"/>
      <x:c r="G493" s="131"/>
      <x:c r="J493" s="128"/>
      <x:c r="K493" s="128"/>
    </x:row>
    <x:row r="494">
      <x:c r="D494" s="128"/>
      <x:c r="E494" s="128"/>
      <x:c r="F494" s="128"/>
      <x:c r="G494" s="131"/>
      <x:c r="J494" s="128"/>
      <x:c r="K494" s="128"/>
    </x:row>
    <x:row r="495">
      <x:c r="D495" s="128"/>
      <x:c r="E495" s="128"/>
      <x:c r="F495" s="128"/>
      <x:c r="G495" s="131"/>
      <x:c r="J495" s="128"/>
      <x:c r="K495" s="128"/>
    </x:row>
    <x:row r="496">
      <x:c r="D496" s="128"/>
      <x:c r="E496" s="128"/>
      <x:c r="F496" s="128"/>
      <x:c r="G496" s="131"/>
      <x:c r="J496" s="128"/>
      <x:c r="K496" s="128"/>
    </x:row>
    <x:row r="497">
      <x:c r="D497" s="128"/>
      <x:c r="E497" s="128"/>
      <x:c r="F497" s="128"/>
      <x:c r="G497" s="131"/>
      <x:c r="J497" s="128"/>
      <x:c r="K497" s="128"/>
    </x:row>
    <x:row r="498">
      <x:c r="D498" s="128"/>
      <x:c r="E498" s="128"/>
      <x:c r="F498" s="128"/>
      <x:c r="G498" s="131"/>
      <x:c r="J498" s="128"/>
      <x:c r="K498" s="128"/>
    </x:row>
    <x:row r="499">
      <x:c r="D499" s="128"/>
      <x:c r="E499" s="128"/>
      <x:c r="F499" s="128"/>
      <x:c r="G499" s="131"/>
      <x:c r="J499" s="128"/>
      <x:c r="K499" s="128"/>
    </x:row>
    <x:row r="500">
      <x:c r="D500" s="128"/>
      <x:c r="E500" s="128"/>
      <x:c r="F500" s="128"/>
      <x:c r="G500" s="131"/>
      <x:c r="J500" s="128"/>
      <x:c r="K500" s="128"/>
    </x:row>
    <x:row r="501">
      <x:c r="D501" s="128"/>
      <x:c r="E501" s="128"/>
      <x:c r="F501" s="128"/>
      <x:c r="G501" s="131"/>
      <x:c r="J501" s="128"/>
      <x:c r="K501" s="128"/>
    </x:row>
    <x:row r="502">
      <x:c r="D502" s="128"/>
      <x:c r="E502" s="128"/>
      <x:c r="F502" s="128"/>
      <x:c r="G502" s="131"/>
      <x:c r="J502" s="128"/>
      <x:c r="K502" s="128"/>
    </x:row>
    <x:row r="503">
      <x:c r="D503" s="128"/>
      <x:c r="E503" s="128"/>
      <x:c r="F503" s="128"/>
      <x:c r="G503" s="131"/>
      <x:c r="J503" s="128"/>
      <x:c r="K503" s="128"/>
    </x:row>
    <x:row r="504">
      <x:c r="D504" s="128"/>
      <x:c r="E504" s="128"/>
      <x:c r="F504" s="128"/>
      <x:c r="G504" s="131"/>
      <x:c r="J504" s="128"/>
      <x:c r="K504" s="128"/>
    </x:row>
    <x:row r="505">
      <x:c r="D505" s="128"/>
      <x:c r="E505" s="128"/>
      <x:c r="F505" s="128"/>
      <x:c r="G505" s="131"/>
      <x:c r="J505" s="128"/>
      <x:c r="K505" s="128"/>
    </x:row>
    <x:row r="506">
      <x:c r="D506" s="128"/>
      <x:c r="E506" s="128"/>
      <x:c r="F506" s="128"/>
      <x:c r="G506" s="131"/>
      <x:c r="J506" s="128"/>
      <x:c r="K506" s="128"/>
    </x:row>
  </x:sheetData>
  <x:dataValidations count="1">
    <x:dataValidation type="list" sqref="E7:E506">
      <x:formula1>"En attente,En cours,Clôturée"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7bb7be2b4a4f52"/>
  </x:tableParts>
</x:worksheet>
</file>

<file path=xl/worksheets/sheet7.xml><?xml version="1.0" encoding="utf-8"?>
<x:worksheet xmlns:x="http://schemas.openxmlformats.org/spreadsheetml/2006/main">
  <x:sheetPr>
    <x:tabColor rgb="FFC6B5C1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7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  <x:col min="9" max="9" width="24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Import des factures, LCR et prélèvements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Zone alimentée par le fichier d’enregistrement et de rapprochement financier.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9" t="str">
        <x:v>ID</x:v>
      </x:c>
      <x:c r="B6" s="20" t="str">
        <x:v>Fournisseur</x:v>
      </x:c>
      <x:c r="C6" s="20" t="str">
        <x:v>Date d’échéance</x:v>
      </x:c>
      <x:c r="D6" s="20" t="str">
        <x:v>Montant facturé</x:v>
      </x:c>
      <x:c r="E6" s="20" t="str">
        <x:v>Type</x:v>
      </x:c>
      <x:c r="F6" s="20" t="str">
        <x:v>Statut</x:v>
      </x:c>
      <x:c r="G6" s="20" t="str">
        <x:v>Montant attendu</x:v>
      </x:c>
      <x:c r="H6" s="20" t="str">
        <x:v>Écart</x:v>
      </x:c>
      <x:c r="I6" s="20" t="str">
        <x:v>Référence</x:v>
      </x:c>
      <x:c r="J6" s="21" t="str">
        <x:v>Dernière mise à jour</x:v>
      </x:c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26" t="str">
        <x:v>FIN-001</x:v>
      </x:c>
      <x:c r="B7" s="126" t="str">
        <x:v>Grossiste Beta</x:v>
      </x:c>
      <x:c r="C7" s="127" t="n">
        <x:f>'Tableau de bord'!$K$5-1</x:f>
        <x:v>46280</x:v>
      </x:c>
      <x:c r="D7" s="129" t="n">
        <x:v>1540.32</x:v>
      </x:c>
      <x:c r="E7" s="129" t="str">
        <x:v>LCR</x:v>
      </x:c>
      <x:c r="F7" s="129" t="str">
        <x:v>À contrôler</x:v>
      </x:c>
      <x:c r="G7" s="129" t="n">
        <x:v>1540.32</x:v>
      </x:c>
      <x:c r="H7" s="129" t="n">
        <x:v>0</x:v>
      </x:c>
      <x:c r="I7" s="126" t="str">
        <x:v>LCR-0914</x:v>
      </x:c>
      <x:c r="J7" s="132" t="n">
        <x:v>46279</x:v>
      </x:c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26" t="str">
        <x:v>FIN-002</x:v>
      </x:c>
      <x:c r="B8" s="126" t="str">
        <x:v>Laboratoire Alpha</x:v>
      </x:c>
      <x:c r="C8" s="127" t="n">
        <x:f>'Tableau de bord'!$K$5</x:f>
        <x:v>46281</x:v>
      </x:c>
      <x:c r="D8" s="129" t="n">
        <x:v>820</x:v>
      </x:c>
      <x:c r="E8" s="129" t="str">
        <x:v>Prélèvement</x:v>
      </x:c>
      <x:c r="F8" s="129" t="str">
        <x:v>À contrôler</x:v>
      </x:c>
      <x:c r="G8" s="129" t="n">
        <x:v>820</x:v>
      </x:c>
      <x:c r="H8" s="129" t="n">
        <x:v>0</x:v>
      </x:c>
      <x:c r="I8" s="126" t="str">
        <x:v>PREL-0915</x:v>
      </x:c>
      <x:c r="J8" s="132" t="n">
        <x:v>46279</x:v>
      </x:c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126" t="str">
        <x:v>FIN-003</x:v>
      </x:c>
      <x:c r="B9" s="126" t="str">
        <x:v>Laboratoire Gamma</x:v>
      </x:c>
      <x:c r="C9" s="127" t="n">
        <x:f>'Tableau de bord'!$K$5+1</x:f>
        <x:v>46282</x:v>
      </x:c>
      <x:c r="D9" s="129" t="n">
        <x:v>675.5</x:v>
      </x:c>
      <x:c r="E9" s="129" t="str">
        <x:v>LCR</x:v>
      </x:c>
      <x:c r="F9" s="129" t="str">
        <x:v>Anomalie</x:v>
      </x:c>
      <x:c r="G9" s="129" t="n">
        <x:v>720.5</x:v>
      </x:c>
      <x:c r="H9" s="129" t="n">
        <x:v>-45</x:v>
      </x:c>
      <x:c r="I9" s="126" t="str">
        <x:v>LCR-0916</x:v>
      </x:c>
      <x:c r="J9" s="132" t="n">
        <x:v>46279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2"/>
      <x:c r="B10" s="2"/>
      <x:c r="C10" s="8"/>
      <x:c r="D10" s="130"/>
      <x:c r="E10" s="130"/>
      <x:c r="F10" s="130"/>
      <x:c r="G10" s="130"/>
      <x:c r="H10" s="130"/>
      <x:c r="I10" s="2"/>
      <x:c r="J10" s="118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2"/>
      <x:c r="B11" s="2"/>
      <x:c r="C11" s="8"/>
      <x:c r="D11" s="130"/>
      <x:c r="E11" s="130"/>
      <x:c r="F11" s="130"/>
      <x:c r="G11" s="130"/>
      <x:c r="H11" s="130"/>
      <x:c r="I11" s="2"/>
      <x:c r="J11" s="118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2"/>
      <x:c r="B12" s="2"/>
      <x:c r="C12" s="8"/>
      <x:c r="D12" s="130"/>
      <x:c r="E12" s="130"/>
      <x:c r="F12" s="130"/>
      <x:c r="G12" s="130"/>
      <x:c r="H12" s="130"/>
      <x:c r="I12" s="2"/>
      <x:c r="J12" s="118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2"/>
      <x:c r="B13" s="2"/>
      <x:c r="C13" s="8"/>
      <x:c r="D13" s="130"/>
      <x:c r="E13" s="130"/>
      <x:c r="F13" s="130"/>
      <x:c r="G13" s="130"/>
      <x:c r="H13" s="130"/>
      <x:c r="I13" s="2"/>
      <x:c r="J13" s="118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8"/>
      <x:c r="D14" s="130"/>
      <x:c r="E14" s="130"/>
      <x:c r="F14" s="130"/>
      <x:c r="G14" s="130"/>
      <x:c r="H14" s="130"/>
      <x:c r="I14" s="2"/>
      <x:c r="J14" s="118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8"/>
      <x:c r="D15" s="130"/>
      <x:c r="E15" s="130"/>
      <x:c r="F15" s="130"/>
      <x:c r="G15" s="130"/>
      <x:c r="H15" s="130"/>
      <x:c r="I15" s="2"/>
      <x:c r="J15" s="118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8"/>
      <x:c r="D16" s="130"/>
      <x:c r="E16" s="130"/>
      <x:c r="F16" s="130"/>
      <x:c r="G16" s="130"/>
      <x:c r="H16" s="130"/>
      <x:c r="I16" s="2"/>
      <x:c r="J16" s="118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8"/>
      <x:c r="D17" s="130"/>
      <x:c r="E17" s="130"/>
      <x:c r="F17" s="130"/>
      <x:c r="G17" s="130"/>
      <x:c r="H17" s="130"/>
      <x:c r="I17" s="2"/>
      <x:c r="J17" s="118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8"/>
      <x:c r="D18" s="130"/>
      <x:c r="E18" s="130"/>
      <x:c r="F18" s="130"/>
      <x:c r="G18" s="130"/>
      <x:c r="H18" s="130"/>
      <x:c r="I18" s="2"/>
      <x:c r="J18" s="118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8"/>
      <x:c r="D19" s="130"/>
      <x:c r="E19" s="130"/>
      <x:c r="F19" s="130"/>
      <x:c r="G19" s="130"/>
      <x:c r="H19" s="130"/>
      <x:c r="I19" s="2"/>
      <x:c r="J19" s="118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8"/>
      <x:c r="D20" s="130"/>
      <x:c r="E20" s="130"/>
      <x:c r="F20" s="130"/>
      <x:c r="G20" s="130"/>
      <x:c r="H20" s="130"/>
      <x:c r="I20" s="2"/>
      <x:c r="J20" s="118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8"/>
      <x:c r="D21" s="130"/>
      <x:c r="E21" s="130"/>
      <x:c r="F21" s="130"/>
      <x:c r="G21" s="130"/>
      <x:c r="H21" s="130"/>
      <x:c r="I21" s="2"/>
      <x:c r="J21" s="118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8"/>
      <x:c r="D22" s="130"/>
      <x:c r="E22" s="130"/>
      <x:c r="F22" s="130"/>
      <x:c r="G22" s="130"/>
      <x:c r="H22" s="130"/>
      <x:c r="I22" s="2"/>
      <x:c r="J22" s="118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8"/>
      <x:c r="D23" s="130"/>
      <x:c r="E23" s="130"/>
      <x:c r="F23" s="130"/>
      <x:c r="G23" s="130"/>
      <x:c r="H23" s="130"/>
      <x:c r="I23" s="2"/>
      <x:c r="J23" s="118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8"/>
      <x:c r="D24" s="130"/>
      <x:c r="E24" s="130"/>
      <x:c r="F24" s="130"/>
      <x:c r="G24" s="130"/>
      <x:c r="H24" s="130"/>
      <x:c r="I24" s="2"/>
      <x:c r="J24" s="118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8"/>
      <x:c r="D25" s="130"/>
      <x:c r="E25" s="130"/>
      <x:c r="F25" s="130"/>
      <x:c r="G25" s="130"/>
      <x:c r="H25" s="130"/>
      <x:c r="I25" s="2"/>
      <x:c r="J25" s="118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8"/>
      <x:c r="D26" s="130"/>
      <x:c r="E26" s="130"/>
      <x:c r="F26" s="130"/>
      <x:c r="G26" s="130"/>
      <x:c r="H26" s="130"/>
      <x:c r="I26" s="2"/>
      <x:c r="J26" s="118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8"/>
      <x:c r="D27" s="130"/>
      <x:c r="E27" s="130"/>
      <x:c r="F27" s="130"/>
      <x:c r="G27" s="130"/>
      <x:c r="H27" s="130"/>
      <x:c r="I27" s="2"/>
      <x:c r="J27" s="118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8"/>
      <x:c r="D28" s="130"/>
      <x:c r="E28" s="130"/>
      <x:c r="F28" s="130"/>
      <x:c r="G28" s="130"/>
      <x:c r="H28" s="130"/>
      <x:c r="I28" s="2"/>
      <x:c r="J28" s="118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8"/>
      <x:c r="D29" s="130"/>
      <x:c r="E29" s="130"/>
      <x:c r="F29" s="130"/>
      <x:c r="G29" s="130"/>
      <x:c r="H29" s="130"/>
      <x:c r="I29" s="2"/>
      <x:c r="J29" s="118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8"/>
      <x:c r="D30" s="130"/>
      <x:c r="E30" s="130"/>
      <x:c r="F30" s="130"/>
      <x:c r="G30" s="130"/>
      <x:c r="H30" s="130"/>
      <x:c r="I30" s="2"/>
      <x:c r="J30" s="118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8"/>
      <x:c r="D31" s="130"/>
      <x:c r="E31" s="130"/>
      <x:c r="F31" s="130"/>
      <x:c r="G31" s="130"/>
      <x:c r="H31" s="130"/>
      <x:c r="I31" s="2"/>
      <x:c r="J31" s="118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8"/>
      <x:c r="D32" s="130"/>
      <x:c r="E32" s="130"/>
      <x:c r="F32" s="130"/>
      <x:c r="G32" s="130"/>
      <x:c r="H32" s="130"/>
      <x:c r="I32" s="2"/>
      <x:c r="J32" s="118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8"/>
      <x:c r="D33" s="130"/>
      <x:c r="E33" s="130"/>
      <x:c r="F33" s="130"/>
      <x:c r="G33" s="130"/>
      <x:c r="H33" s="130"/>
      <x:c r="I33" s="2"/>
      <x:c r="J33" s="118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8"/>
      <x:c r="D34" s="130"/>
      <x:c r="E34" s="130"/>
      <x:c r="F34" s="130"/>
      <x:c r="G34" s="130"/>
      <x:c r="H34" s="130"/>
      <x:c r="I34" s="2"/>
      <x:c r="J34" s="118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8"/>
      <x:c r="D35" s="130"/>
      <x:c r="E35" s="130"/>
      <x:c r="F35" s="130"/>
      <x:c r="G35" s="130"/>
      <x:c r="H35" s="130"/>
      <x:c r="I35" s="2"/>
      <x:c r="J35" s="118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8"/>
      <x:c r="D36" s="130"/>
      <x:c r="E36" s="130"/>
      <x:c r="F36" s="130"/>
      <x:c r="G36" s="130"/>
      <x:c r="H36" s="130"/>
      <x:c r="I36" s="2"/>
      <x:c r="J36" s="118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8"/>
      <x:c r="D37" s="130"/>
      <x:c r="E37" s="130"/>
      <x:c r="F37" s="130"/>
      <x:c r="G37" s="130"/>
      <x:c r="H37" s="130"/>
      <x:c r="I37" s="2"/>
      <x:c r="J37" s="118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8"/>
      <x:c r="D38" s="130"/>
      <x:c r="E38" s="130"/>
      <x:c r="F38" s="130"/>
      <x:c r="G38" s="130"/>
      <x:c r="H38" s="130"/>
      <x:c r="I38" s="2"/>
      <x:c r="J38" s="118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8"/>
      <x:c r="D39" s="130"/>
      <x:c r="E39" s="130"/>
      <x:c r="F39" s="130"/>
      <x:c r="G39" s="130"/>
      <x:c r="H39" s="130"/>
      <x:c r="I39" s="2"/>
      <x:c r="J39" s="118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8"/>
      <x:c r="D40" s="130"/>
      <x:c r="E40" s="130"/>
      <x:c r="F40" s="130"/>
      <x:c r="G40" s="130"/>
      <x:c r="H40" s="130"/>
      <x:c r="I40" s="2"/>
      <x:c r="J40" s="118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8"/>
      <x:c r="D41" s="130"/>
      <x:c r="E41" s="130"/>
      <x:c r="F41" s="130"/>
      <x:c r="G41" s="130"/>
      <x:c r="H41" s="130"/>
      <x:c r="I41" s="2"/>
      <x:c r="J41" s="118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8"/>
      <x:c r="D42" s="130"/>
      <x:c r="E42" s="130"/>
      <x:c r="F42" s="130"/>
      <x:c r="G42" s="130"/>
      <x:c r="H42" s="130"/>
      <x:c r="I42" s="2"/>
      <x:c r="J42" s="118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8"/>
      <x:c r="D43" s="130"/>
      <x:c r="E43" s="130"/>
      <x:c r="F43" s="130"/>
      <x:c r="G43" s="130"/>
      <x:c r="H43" s="130"/>
      <x:c r="I43" s="2"/>
      <x:c r="J43" s="118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8"/>
      <x:c r="D44" s="130"/>
      <x:c r="E44" s="130"/>
      <x:c r="F44" s="130"/>
      <x:c r="G44" s="130"/>
      <x:c r="H44" s="130"/>
      <x:c r="I44" s="2"/>
      <x:c r="J44" s="118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8"/>
      <x:c r="D45" s="130"/>
      <x:c r="E45" s="130"/>
      <x:c r="F45" s="130"/>
      <x:c r="G45" s="130"/>
      <x:c r="H45" s="130"/>
      <x:c r="I45" s="2"/>
      <x:c r="J45" s="118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8"/>
      <x:c r="D46" s="130"/>
      <x:c r="E46" s="130"/>
      <x:c r="F46" s="130"/>
      <x:c r="G46" s="130"/>
      <x:c r="H46" s="130"/>
      <x:c r="I46" s="2"/>
      <x:c r="J46" s="118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8"/>
      <x:c r="D47" s="130"/>
      <x:c r="E47" s="130"/>
      <x:c r="F47" s="130"/>
      <x:c r="G47" s="130"/>
      <x:c r="H47" s="130"/>
      <x:c r="I47" s="2"/>
      <x:c r="J47" s="118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8"/>
      <x:c r="D48" s="130"/>
      <x:c r="E48" s="130"/>
      <x:c r="F48" s="130"/>
      <x:c r="G48" s="130"/>
      <x:c r="H48" s="130"/>
      <x:c r="I48" s="2"/>
      <x:c r="J48" s="118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8"/>
      <x:c r="D49" s="130"/>
      <x:c r="E49" s="130"/>
      <x:c r="F49" s="130"/>
      <x:c r="G49" s="130"/>
      <x:c r="H49" s="130"/>
      <x:c r="I49" s="2"/>
      <x:c r="J49" s="118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8"/>
      <x:c r="D50" s="130"/>
      <x:c r="E50" s="130"/>
      <x:c r="F50" s="130"/>
      <x:c r="G50" s="130"/>
      <x:c r="H50" s="130"/>
      <x:c r="I50" s="2"/>
      <x:c r="J50" s="118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8"/>
      <x:c r="D51" s="130"/>
      <x:c r="E51" s="130"/>
      <x:c r="F51" s="130"/>
      <x:c r="G51" s="130"/>
      <x:c r="H51" s="130"/>
      <x:c r="I51" s="2"/>
      <x:c r="J51" s="118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8"/>
      <x:c r="D52" s="130"/>
      <x:c r="E52" s="130"/>
      <x:c r="F52" s="130"/>
      <x:c r="G52" s="130"/>
      <x:c r="H52" s="130"/>
      <x:c r="I52" s="2"/>
      <x:c r="J52" s="118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8"/>
      <x:c r="D53" s="130"/>
      <x:c r="E53" s="130"/>
      <x:c r="F53" s="130"/>
      <x:c r="G53" s="130"/>
      <x:c r="H53" s="130"/>
      <x:c r="I53" s="2"/>
      <x:c r="J53" s="118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8"/>
      <x:c r="D54" s="130"/>
      <x:c r="E54" s="130"/>
      <x:c r="F54" s="130"/>
      <x:c r="G54" s="130"/>
      <x:c r="H54" s="130"/>
      <x:c r="I54" s="2"/>
      <x:c r="J54" s="118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8"/>
      <x:c r="D55" s="130"/>
      <x:c r="E55" s="130"/>
      <x:c r="F55" s="130"/>
      <x:c r="G55" s="130"/>
      <x:c r="H55" s="130"/>
      <x:c r="I55" s="2"/>
      <x:c r="J55" s="118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8"/>
      <x:c r="D56" s="130"/>
      <x:c r="E56" s="130"/>
      <x:c r="F56" s="130"/>
      <x:c r="G56" s="130"/>
      <x:c r="H56" s="130"/>
      <x:c r="I56" s="2"/>
      <x:c r="J56" s="118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8"/>
      <x:c r="D57" s="130"/>
      <x:c r="E57" s="130"/>
      <x:c r="F57" s="130"/>
      <x:c r="G57" s="130"/>
      <x:c r="H57" s="130"/>
      <x:c r="I57" s="2"/>
      <x:c r="J57" s="118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8"/>
      <x:c r="D58" s="130"/>
      <x:c r="E58" s="130"/>
      <x:c r="F58" s="130"/>
      <x:c r="G58" s="130"/>
      <x:c r="H58" s="130"/>
      <x:c r="I58" s="2"/>
      <x:c r="J58" s="118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8"/>
      <x:c r="D59" s="130"/>
      <x:c r="E59" s="130"/>
      <x:c r="F59" s="130"/>
      <x:c r="G59" s="130"/>
      <x:c r="H59" s="130"/>
      <x:c r="I59" s="2"/>
      <x:c r="J59" s="118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8"/>
      <x:c r="D60" s="130"/>
      <x:c r="E60" s="130"/>
      <x:c r="F60" s="130"/>
      <x:c r="G60" s="130"/>
      <x:c r="H60" s="130"/>
      <x:c r="I60" s="2"/>
      <x:c r="J60" s="118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8"/>
      <x:c r="D61" s="130"/>
      <x:c r="E61" s="130"/>
      <x:c r="F61" s="130"/>
      <x:c r="G61" s="130"/>
      <x:c r="H61" s="130"/>
      <x:c r="I61" s="2"/>
      <x:c r="J61" s="118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8"/>
      <x:c r="D62" s="130"/>
      <x:c r="E62" s="130"/>
      <x:c r="F62" s="130"/>
      <x:c r="G62" s="130"/>
      <x:c r="H62" s="130"/>
      <x:c r="I62" s="2"/>
      <x:c r="J62" s="118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8"/>
      <x:c r="D63" s="130"/>
      <x:c r="E63" s="130"/>
      <x:c r="F63" s="130"/>
      <x:c r="G63" s="130"/>
      <x:c r="H63" s="130"/>
      <x:c r="I63" s="2"/>
      <x:c r="J63" s="118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8"/>
      <x:c r="D64" s="130"/>
      <x:c r="E64" s="130"/>
      <x:c r="F64" s="130"/>
      <x:c r="G64" s="130"/>
      <x:c r="H64" s="130"/>
      <x:c r="I64" s="2"/>
      <x:c r="J64" s="118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8"/>
      <x:c r="D65" s="130"/>
      <x:c r="E65" s="130"/>
      <x:c r="F65" s="130"/>
      <x:c r="G65" s="130"/>
      <x:c r="H65" s="130"/>
      <x:c r="I65" s="2"/>
      <x:c r="J65" s="118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8"/>
      <x:c r="D66" s="130"/>
      <x:c r="E66" s="130"/>
      <x:c r="F66" s="130"/>
      <x:c r="G66" s="130"/>
      <x:c r="H66" s="130"/>
      <x:c r="I66" s="2"/>
      <x:c r="J66" s="118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8"/>
      <x:c r="D67" s="130"/>
      <x:c r="E67" s="130"/>
      <x:c r="F67" s="130"/>
      <x:c r="G67" s="130"/>
      <x:c r="H67" s="130"/>
      <x:c r="I67" s="2"/>
      <x:c r="J67" s="118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8"/>
      <x:c r="D68" s="130"/>
      <x:c r="E68" s="130"/>
      <x:c r="F68" s="130"/>
      <x:c r="G68" s="130"/>
      <x:c r="H68" s="130"/>
      <x:c r="I68" s="2"/>
      <x:c r="J68" s="118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8"/>
      <x:c r="D69" s="130"/>
      <x:c r="E69" s="130"/>
      <x:c r="F69" s="130"/>
      <x:c r="G69" s="130"/>
      <x:c r="H69" s="130"/>
      <x:c r="I69" s="2"/>
      <x:c r="J69" s="118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8"/>
      <x:c r="D70" s="130"/>
      <x:c r="E70" s="130"/>
      <x:c r="F70" s="130"/>
      <x:c r="G70" s="130"/>
      <x:c r="H70" s="130"/>
      <x:c r="I70" s="2"/>
      <x:c r="J70" s="118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  <x:row r="71">
      <x:c r="C71" s="128"/>
      <x:c r="D71" s="131"/>
      <x:c r="E71" s="131"/>
      <x:c r="F71" s="131"/>
      <x:c r="G71" s="131"/>
      <x:c r="H71" s="131"/>
      <x:c r="J71" s="133"/>
    </x:row>
    <x:row r="72">
      <x:c r="C72" s="128"/>
      <x:c r="D72" s="131"/>
      <x:c r="E72" s="131"/>
      <x:c r="F72" s="131"/>
      <x:c r="G72" s="131"/>
      <x:c r="H72" s="131"/>
      <x:c r="J72" s="133"/>
    </x:row>
    <x:row r="73">
      <x:c r="C73" s="128"/>
      <x:c r="D73" s="131"/>
      <x:c r="E73" s="131"/>
      <x:c r="F73" s="131"/>
      <x:c r="G73" s="131"/>
      <x:c r="H73" s="131"/>
      <x:c r="J73" s="133"/>
    </x:row>
    <x:row r="74">
      <x:c r="C74" s="128"/>
      <x:c r="D74" s="131"/>
      <x:c r="E74" s="131"/>
      <x:c r="F74" s="131"/>
      <x:c r="G74" s="131"/>
      <x:c r="H74" s="131"/>
      <x:c r="J74" s="133"/>
    </x:row>
    <x:row r="75">
      <x:c r="C75" s="128"/>
      <x:c r="D75" s="131"/>
      <x:c r="E75" s="131"/>
      <x:c r="F75" s="131"/>
      <x:c r="G75" s="131"/>
      <x:c r="H75" s="131"/>
      <x:c r="J75" s="133"/>
    </x:row>
    <x:row r="76">
      <x:c r="C76" s="128"/>
      <x:c r="D76" s="131"/>
      <x:c r="E76" s="131"/>
      <x:c r="F76" s="131"/>
      <x:c r="G76" s="131"/>
      <x:c r="H76" s="131"/>
      <x:c r="J76" s="133"/>
    </x:row>
    <x:row r="77">
      <x:c r="C77" s="128"/>
      <x:c r="D77" s="131"/>
      <x:c r="E77" s="131"/>
      <x:c r="F77" s="131"/>
      <x:c r="G77" s="131"/>
      <x:c r="H77" s="131"/>
      <x:c r="J77" s="133"/>
    </x:row>
    <x:row r="78">
      <x:c r="C78" s="128"/>
      <x:c r="D78" s="131"/>
      <x:c r="E78" s="131"/>
      <x:c r="F78" s="131"/>
      <x:c r="G78" s="131"/>
      <x:c r="H78" s="131"/>
      <x:c r="J78" s="133"/>
    </x:row>
    <x:row r="79">
      <x:c r="C79" s="128"/>
      <x:c r="D79" s="131"/>
      <x:c r="E79" s="131"/>
      <x:c r="F79" s="131"/>
      <x:c r="G79" s="131"/>
      <x:c r="H79" s="131"/>
      <x:c r="J79" s="133"/>
    </x:row>
    <x:row r="80">
      <x:c r="C80" s="128"/>
      <x:c r="D80" s="131"/>
      <x:c r="E80" s="131"/>
      <x:c r="F80" s="131"/>
      <x:c r="G80" s="131"/>
      <x:c r="H80" s="131"/>
      <x:c r="J80" s="133"/>
    </x:row>
    <x:row r="81">
      <x:c r="C81" s="128"/>
      <x:c r="D81" s="131"/>
      <x:c r="E81" s="131"/>
      <x:c r="F81" s="131"/>
      <x:c r="G81" s="131"/>
      <x:c r="H81" s="131"/>
      <x:c r="J81" s="133"/>
    </x:row>
    <x:row r="82">
      <x:c r="C82" s="128"/>
      <x:c r="D82" s="131"/>
      <x:c r="E82" s="131"/>
      <x:c r="F82" s="131"/>
      <x:c r="G82" s="131"/>
      <x:c r="H82" s="131"/>
      <x:c r="J82" s="133"/>
    </x:row>
    <x:row r="83">
      <x:c r="C83" s="128"/>
      <x:c r="D83" s="131"/>
      <x:c r="E83" s="131"/>
      <x:c r="F83" s="131"/>
      <x:c r="G83" s="131"/>
      <x:c r="H83" s="131"/>
      <x:c r="J83" s="133"/>
    </x:row>
    <x:row r="84">
      <x:c r="C84" s="128"/>
      <x:c r="D84" s="131"/>
      <x:c r="E84" s="131"/>
      <x:c r="F84" s="131"/>
      <x:c r="G84" s="131"/>
      <x:c r="H84" s="131"/>
      <x:c r="J84" s="133"/>
    </x:row>
    <x:row r="85">
      <x:c r="C85" s="128"/>
      <x:c r="D85" s="131"/>
      <x:c r="E85" s="131"/>
      <x:c r="F85" s="131"/>
      <x:c r="G85" s="131"/>
      <x:c r="H85" s="131"/>
      <x:c r="J85" s="133"/>
    </x:row>
    <x:row r="86">
      <x:c r="C86" s="128"/>
      <x:c r="D86" s="131"/>
      <x:c r="E86" s="131"/>
      <x:c r="F86" s="131"/>
      <x:c r="G86" s="131"/>
      <x:c r="H86" s="131"/>
      <x:c r="J86" s="133"/>
    </x:row>
    <x:row r="87">
      <x:c r="C87" s="128"/>
      <x:c r="D87" s="131"/>
      <x:c r="E87" s="131"/>
      <x:c r="F87" s="131"/>
      <x:c r="G87" s="131"/>
      <x:c r="H87" s="131"/>
      <x:c r="J87" s="133"/>
    </x:row>
    <x:row r="88">
      <x:c r="C88" s="128"/>
      <x:c r="D88" s="131"/>
      <x:c r="E88" s="131"/>
      <x:c r="F88" s="131"/>
      <x:c r="G88" s="131"/>
      <x:c r="H88" s="131"/>
      <x:c r="J88" s="133"/>
    </x:row>
    <x:row r="89">
      <x:c r="C89" s="128"/>
      <x:c r="D89" s="131"/>
      <x:c r="E89" s="131"/>
      <x:c r="F89" s="131"/>
      <x:c r="G89" s="131"/>
      <x:c r="H89" s="131"/>
      <x:c r="J89" s="133"/>
    </x:row>
    <x:row r="90">
      <x:c r="C90" s="128"/>
      <x:c r="D90" s="131"/>
      <x:c r="E90" s="131"/>
      <x:c r="F90" s="131"/>
      <x:c r="G90" s="131"/>
      <x:c r="H90" s="131"/>
      <x:c r="J90" s="133"/>
    </x:row>
    <x:row r="91">
      <x:c r="C91" s="128"/>
      <x:c r="D91" s="131"/>
      <x:c r="E91" s="131"/>
      <x:c r="F91" s="131"/>
      <x:c r="G91" s="131"/>
      <x:c r="H91" s="131"/>
      <x:c r="J91" s="133"/>
    </x:row>
    <x:row r="92">
      <x:c r="C92" s="128"/>
      <x:c r="D92" s="131"/>
      <x:c r="E92" s="131"/>
      <x:c r="F92" s="131"/>
      <x:c r="G92" s="131"/>
      <x:c r="H92" s="131"/>
      <x:c r="J92" s="133"/>
    </x:row>
    <x:row r="93">
      <x:c r="C93" s="128"/>
      <x:c r="D93" s="131"/>
      <x:c r="E93" s="131"/>
      <x:c r="F93" s="131"/>
      <x:c r="G93" s="131"/>
      <x:c r="H93" s="131"/>
      <x:c r="J93" s="133"/>
    </x:row>
    <x:row r="94">
      <x:c r="C94" s="128"/>
      <x:c r="D94" s="131"/>
      <x:c r="E94" s="131"/>
      <x:c r="F94" s="131"/>
      <x:c r="G94" s="131"/>
      <x:c r="H94" s="131"/>
      <x:c r="J94" s="133"/>
    </x:row>
    <x:row r="95">
      <x:c r="C95" s="128"/>
      <x:c r="D95" s="131"/>
      <x:c r="E95" s="131"/>
      <x:c r="F95" s="131"/>
      <x:c r="G95" s="131"/>
      <x:c r="H95" s="131"/>
      <x:c r="J95" s="133"/>
    </x:row>
    <x:row r="96">
      <x:c r="C96" s="128"/>
      <x:c r="D96" s="131"/>
      <x:c r="E96" s="131"/>
      <x:c r="F96" s="131"/>
      <x:c r="G96" s="131"/>
      <x:c r="H96" s="131"/>
      <x:c r="J96" s="133"/>
    </x:row>
    <x:row r="97">
      <x:c r="C97" s="128"/>
      <x:c r="D97" s="131"/>
      <x:c r="E97" s="131"/>
      <x:c r="F97" s="131"/>
      <x:c r="G97" s="131"/>
      <x:c r="H97" s="131"/>
      <x:c r="J97" s="133"/>
    </x:row>
    <x:row r="98">
      <x:c r="C98" s="128"/>
      <x:c r="D98" s="131"/>
      <x:c r="E98" s="131"/>
      <x:c r="F98" s="131"/>
      <x:c r="G98" s="131"/>
      <x:c r="H98" s="131"/>
      <x:c r="J98" s="133"/>
    </x:row>
    <x:row r="99">
      <x:c r="C99" s="128"/>
      <x:c r="D99" s="131"/>
      <x:c r="E99" s="131"/>
      <x:c r="F99" s="131"/>
      <x:c r="G99" s="131"/>
      <x:c r="H99" s="131"/>
      <x:c r="J99" s="133"/>
    </x:row>
    <x:row r="100">
      <x:c r="C100" s="128"/>
      <x:c r="D100" s="131"/>
      <x:c r="E100" s="131"/>
      <x:c r="F100" s="131"/>
      <x:c r="G100" s="131"/>
      <x:c r="H100" s="131"/>
      <x:c r="J100" s="133"/>
    </x:row>
    <x:row r="101">
      <x:c r="C101" s="128"/>
      <x:c r="D101" s="131"/>
      <x:c r="E101" s="131"/>
      <x:c r="F101" s="131"/>
      <x:c r="G101" s="131"/>
      <x:c r="H101" s="131"/>
      <x:c r="J101" s="133"/>
    </x:row>
    <x:row r="102">
      <x:c r="C102" s="128"/>
      <x:c r="D102" s="131"/>
      <x:c r="E102" s="131"/>
      <x:c r="F102" s="131"/>
      <x:c r="G102" s="131"/>
      <x:c r="H102" s="131"/>
      <x:c r="J102" s="133"/>
    </x:row>
    <x:row r="103">
      <x:c r="C103" s="128"/>
      <x:c r="D103" s="131"/>
      <x:c r="E103" s="131"/>
      <x:c r="F103" s="131"/>
      <x:c r="G103" s="131"/>
      <x:c r="H103" s="131"/>
      <x:c r="J103" s="133"/>
    </x:row>
    <x:row r="104">
      <x:c r="C104" s="128"/>
      <x:c r="D104" s="131"/>
      <x:c r="E104" s="131"/>
      <x:c r="F104" s="131"/>
      <x:c r="G104" s="131"/>
      <x:c r="H104" s="131"/>
      <x:c r="J104" s="133"/>
    </x:row>
    <x:row r="105">
      <x:c r="C105" s="128"/>
      <x:c r="D105" s="131"/>
      <x:c r="E105" s="131"/>
      <x:c r="F105" s="131"/>
      <x:c r="G105" s="131"/>
      <x:c r="H105" s="131"/>
      <x:c r="J105" s="133"/>
    </x:row>
    <x:row r="106">
      <x:c r="C106" s="128"/>
      <x:c r="D106" s="131"/>
      <x:c r="E106" s="131"/>
      <x:c r="F106" s="131"/>
      <x:c r="G106" s="131"/>
      <x:c r="H106" s="131"/>
      <x:c r="J106" s="133"/>
    </x:row>
    <x:row r="107">
      <x:c r="C107" s="128"/>
      <x:c r="D107" s="131"/>
      <x:c r="E107" s="131"/>
      <x:c r="F107" s="131"/>
      <x:c r="G107" s="131"/>
      <x:c r="H107" s="131"/>
      <x:c r="J107" s="133"/>
    </x:row>
    <x:row r="108">
      <x:c r="C108" s="128"/>
      <x:c r="D108" s="131"/>
      <x:c r="E108" s="131"/>
      <x:c r="F108" s="131"/>
      <x:c r="G108" s="131"/>
      <x:c r="H108" s="131"/>
      <x:c r="J108" s="133"/>
    </x:row>
    <x:row r="109">
      <x:c r="C109" s="128"/>
      <x:c r="D109" s="131"/>
      <x:c r="E109" s="131"/>
      <x:c r="F109" s="131"/>
      <x:c r="G109" s="131"/>
      <x:c r="H109" s="131"/>
      <x:c r="J109" s="133"/>
    </x:row>
    <x:row r="110">
      <x:c r="C110" s="128"/>
      <x:c r="D110" s="131"/>
      <x:c r="E110" s="131"/>
      <x:c r="F110" s="131"/>
      <x:c r="G110" s="131"/>
      <x:c r="H110" s="131"/>
      <x:c r="J110" s="133"/>
    </x:row>
    <x:row r="111">
      <x:c r="C111" s="128"/>
      <x:c r="D111" s="131"/>
      <x:c r="E111" s="131"/>
      <x:c r="F111" s="131"/>
      <x:c r="G111" s="131"/>
      <x:c r="H111" s="131"/>
      <x:c r="J111" s="133"/>
    </x:row>
    <x:row r="112">
      <x:c r="C112" s="128"/>
      <x:c r="D112" s="131"/>
      <x:c r="E112" s="131"/>
      <x:c r="F112" s="131"/>
      <x:c r="G112" s="131"/>
      <x:c r="H112" s="131"/>
      <x:c r="J112" s="133"/>
    </x:row>
    <x:row r="113">
      <x:c r="C113" s="128"/>
      <x:c r="D113" s="131"/>
      <x:c r="E113" s="131"/>
      <x:c r="F113" s="131"/>
      <x:c r="G113" s="131"/>
      <x:c r="H113" s="131"/>
      <x:c r="J113" s="133"/>
    </x:row>
    <x:row r="114">
      <x:c r="C114" s="128"/>
      <x:c r="D114" s="131"/>
      <x:c r="E114" s="131"/>
      <x:c r="F114" s="131"/>
      <x:c r="G114" s="131"/>
      <x:c r="H114" s="131"/>
      <x:c r="J114" s="133"/>
    </x:row>
    <x:row r="115">
      <x:c r="C115" s="128"/>
      <x:c r="D115" s="131"/>
      <x:c r="E115" s="131"/>
      <x:c r="F115" s="131"/>
      <x:c r="G115" s="131"/>
      <x:c r="H115" s="131"/>
      <x:c r="J115" s="133"/>
    </x:row>
    <x:row r="116">
      <x:c r="C116" s="128"/>
      <x:c r="D116" s="131"/>
      <x:c r="E116" s="131"/>
      <x:c r="F116" s="131"/>
      <x:c r="G116" s="131"/>
      <x:c r="H116" s="131"/>
      <x:c r="J116" s="133"/>
    </x:row>
    <x:row r="117">
      <x:c r="C117" s="128"/>
      <x:c r="D117" s="131"/>
      <x:c r="E117" s="131"/>
      <x:c r="F117" s="131"/>
      <x:c r="G117" s="131"/>
      <x:c r="H117" s="131"/>
      <x:c r="J117" s="133"/>
    </x:row>
    <x:row r="118">
      <x:c r="C118" s="128"/>
      <x:c r="D118" s="131"/>
      <x:c r="E118" s="131"/>
      <x:c r="F118" s="131"/>
      <x:c r="G118" s="131"/>
      <x:c r="H118" s="131"/>
      <x:c r="J118" s="133"/>
    </x:row>
    <x:row r="119">
      <x:c r="C119" s="128"/>
      <x:c r="D119" s="131"/>
      <x:c r="E119" s="131"/>
      <x:c r="F119" s="131"/>
      <x:c r="G119" s="131"/>
      <x:c r="H119" s="131"/>
      <x:c r="J119" s="133"/>
    </x:row>
    <x:row r="120">
      <x:c r="C120" s="128"/>
      <x:c r="D120" s="131"/>
      <x:c r="E120" s="131"/>
      <x:c r="F120" s="131"/>
      <x:c r="G120" s="131"/>
      <x:c r="H120" s="131"/>
      <x:c r="J120" s="133"/>
    </x:row>
    <x:row r="121">
      <x:c r="C121" s="128"/>
      <x:c r="D121" s="131"/>
      <x:c r="E121" s="131"/>
      <x:c r="F121" s="131"/>
      <x:c r="G121" s="131"/>
      <x:c r="H121" s="131"/>
      <x:c r="J121" s="133"/>
    </x:row>
    <x:row r="122">
      <x:c r="C122" s="128"/>
      <x:c r="D122" s="131"/>
      <x:c r="E122" s="131"/>
      <x:c r="F122" s="131"/>
      <x:c r="G122" s="131"/>
      <x:c r="H122" s="131"/>
      <x:c r="J122" s="133"/>
    </x:row>
    <x:row r="123">
      <x:c r="C123" s="128"/>
      <x:c r="D123" s="131"/>
      <x:c r="E123" s="131"/>
      <x:c r="F123" s="131"/>
      <x:c r="G123" s="131"/>
      <x:c r="H123" s="131"/>
      <x:c r="J123" s="133"/>
    </x:row>
    <x:row r="124">
      <x:c r="C124" s="128"/>
      <x:c r="D124" s="131"/>
      <x:c r="E124" s="131"/>
      <x:c r="F124" s="131"/>
      <x:c r="G124" s="131"/>
      <x:c r="H124" s="131"/>
      <x:c r="J124" s="133"/>
    </x:row>
    <x:row r="125">
      <x:c r="C125" s="128"/>
      <x:c r="D125" s="131"/>
      <x:c r="E125" s="131"/>
      <x:c r="F125" s="131"/>
      <x:c r="G125" s="131"/>
      <x:c r="H125" s="131"/>
      <x:c r="J125" s="133"/>
    </x:row>
    <x:row r="126">
      <x:c r="C126" s="128"/>
      <x:c r="D126" s="131"/>
      <x:c r="E126" s="131"/>
      <x:c r="F126" s="131"/>
      <x:c r="G126" s="131"/>
      <x:c r="H126" s="131"/>
      <x:c r="J126" s="133"/>
    </x:row>
    <x:row r="127">
      <x:c r="C127" s="128"/>
      <x:c r="D127" s="131"/>
      <x:c r="E127" s="131"/>
      <x:c r="F127" s="131"/>
      <x:c r="G127" s="131"/>
      <x:c r="H127" s="131"/>
      <x:c r="J127" s="133"/>
    </x:row>
    <x:row r="128">
      <x:c r="C128" s="128"/>
      <x:c r="D128" s="131"/>
      <x:c r="E128" s="131"/>
      <x:c r="F128" s="131"/>
      <x:c r="G128" s="131"/>
      <x:c r="H128" s="131"/>
      <x:c r="J128" s="133"/>
    </x:row>
    <x:row r="129">
      <x:c r="C129" s="128"/>
      <x:c r="D129" s="131"/>
      <x:c r="E129" s="131"/>
      <x:c r="F129" s="131"/>
      <x:c r="G129" s="131"/>
      <x:c r="H129" s="131"/>
      <x:c r="J129" s="133"/>
    </x:row>
    <x:row r="130">
      <x:c r="C130" s="128"/>
      <x:c r="D130" s="131"/>
      <x:c r="E130" s="131"/>
      <x:c r="F130" s="131"/>
      <x:c r="G130" s="131"/>
      <x:c r="H130" s="131"/>
      <x:c r="J130" s="133"/>
    </x:row>
    <x:row r="131">
      <x:c r="C131" s="128"/>
      <x:c r="D131" s="131"/>
      <x:c r="E131" s="131"/>
      <x:c r="F131" s="131"/>
      <x:c r="G131" s="131"/>
      <x:c r="H131" s="131"/>
      <x:c r="J131" s="133"/>
    </x:row>
    <x:row r="132">
      <x:c r="C132" s="128"/>
      <x:c r="D132" s="131"/>
      <x:c r="E132" s="131"/>
      <x:c r="F132" s="131"/>
      <x:c r="G132" s="131"/>
      <x:c r="H132" s="131"/>
      <x:c r="J132" s="133"/>
    </x:row>
    <x:row r="133">
      <x:c r="C133" s="128"/>
      <x:c r="D133" s="131"/>
      <x:c r="E133" s="131"/>
      <x:c r="F133" s="131"/>
      <x:c r="G133" s="131"/>
      <x:c r="H133" s="131"/>
      <x:c r="J133" s="133"/>
    </x:row>
    <x:row r="134">
      <x:c r="C134" s="128"/>
      <x:c r="D134" s="131"/>
      <x:c r="E134" s="131"/>
      <x:c r="F134" s="131"/>
      <x:c r="G134" s="131"/>
      <x:c r="H134" s="131"/>
      <x:c r="J134" s="133"/>
    </x:row>
    <x:row r="135">
      <x:c r="C135" s="128"/>
      <x:c r="D135" s="131"/>
      <x:c r="E135" s="131"/>
      <x:c r="F135" s="131"/>
      <x:c r="G135" s="131"/>
      <x:c r="H135" s="131"/>
      <x:c r="J135" s="133"/>
    </x:row>
    <x:row r="136">
      <x:c r="C136" s="128"/>
      <x:c r="D136" s="131"/>
      <x:c r="E136" s="131"/>
      <x:c r="F136" s="131"/>
      <x:c r="G136" s="131"/>
      <x:c r="H136" s="131"/>
      <x:c r="J136" s="133"/>
    </x:row>
    <x:row r="137">
      <x:c r="C137" s="128"/>
      <x:c r="D137" s="131"/>
      <x:c r="E137" s="131"/>
      <x:c r="F137" s="131"/>
      <x:c r="G137" s="131"/>
      <x:c r="H137" s="131"/>
      <x:c r="J137" s="133"/>
    </x:row>
    <x:row r="138">
      <x:c r="C138" s="128"/>
      <x:c r="D138" s="131"/>
      <x:c r="E138" s="131"/>
      <x:c r="F138" s="131"/>
      <x:c r="G138" s="131"/>
      <x:c r="H138" s="131"/>
      <x:c r="J138" s="133"/>
    </x:row>
    <x:row r="139">
      <x:c r="C139" s="128"/>
      <x:c r="D139" s="131"/>
      <x:c r="E139" s="131"/>
      <x:c r="F139" s="131"/>
      <x:c r="G139" s="131"/>
      <x:c r="H139" s="131"/>
      <x:c r="J139" s="133"/>
    </x:row>
    <x:row r="140">
      <x:c r="C140" s="128"/>
      <x:c r="D140" s="131"/>
      <x:c r="E140" s="131"/>
      <x:c r="F140" s="131"/>
      <x:c r="G140" s="131"/>
      <x:c r="H140" s="131"/>
      <x:c r="J140" s="133"/>
    </x:row>
    <x:row r="141">
      <x:c r="C141" s="128"/>
      <x:c r="D141" s="131"/>
      <x:c r="E141" s="131"/>
      <x:c r="F141" s="131"/>
      <x:c r="G141" s="131"/>
      <x:c r="H141" s="131"/>
      <x:c r="J141" s="133"/>
    </x:row>
    <x:row r="142">
      <x:c r="C142" s="128"/>
      <x:c r="D142" s="131"/>
      <x:c r="E142" s="131"/>
      <x:c r="F142" s="131"/>
      <x:c r="G142" s="131"/>
      <x:c r="H142" s="131"/>
      <x:c r="J142" s="133"/>
    </x:row>
    <x:row r="143">
      <x:c r="C143" s="128"/>
      <x:c r="D143" s="131"/>
      <x:c r="E143" s="131"/>
      <x:c r="F143" s="131"/>
      <x:c r="G143" s="131"/>
      <x:c r="H143" s="131"/>
      <x:c r="J143" s="133"/>
    </x:row>
    <x:row r="144">
      <x:c r="C144" s="128"/>
      <x:c r="D144" s="131"/>
      <x:c r="E144" s="131"/>
      <x:c r="F144" s="131"/>
      <x:c r="G144" s="131"/>
      <x:c r="H144" s="131"/>
      <x:c r="J144" s="133"/>
    </x:row>
    <x:row r="145">
      <x:c r="C145" s="128"/>
      <x:c r="D145" s="131"/>
      <x:c r="E145" s="131"/>
      <x:c r="F145" s="131"/>
      <x:c r="G145" s="131"/>
      <x:c r="H145" s="131"/>
      <x:c r="J145" s="133"/>
    </x:row>
    <x:row r="146">
      <x:c r="C146" s="128"/>
      <x:c r="D146" s="131"/>
      <x:c r="E146" s="131"/>
      <x:c r="F146" s="131"/>
      <x:c r="G146" s="131"/>
      <x:c r="H146" s="131"/>
      <x:c r="J146" s="133"/>
    </x:row>
    <x:row r="147">
      <x:c r="C147" s="128"/>
      <x:c r="D147" s="131"/>
      <x:c r="E147" s="131"/>
      <x:c r="F147" s="131"/>
      <x:c r="G147" s="131"/>
      <x:c r="H147" s="131"/>
      <x:c r="J147" s="133"/>
    </x:row>
    <x:row r="148">
      <x:c r="C148" s="128"/>
      <x:c r="D148" s="131"/>
      <x:c r="E148" s="131"/>
      <x:c r="F148" s="131"/>
      <x:c r="G148" s="131"/>
      <x:c r="H148" s="131"/>
      <x:c r="J148" s="133"/>
    </x:row>
    <x:row r="149">
      <x:c r="C149" s="128"/>
      <x:c r="D149" s="131"/>
      <x:c r="E149" s="131"/>
      <x:c r="F149" s="131"/>
      <x:c r="G149" s="131"/>
      <x:c r="H149" s="131"/>
      <x:c r="J149" s="133"/>
    </x:row>
    <x:row r="150">
      <x:c r="C150" s="128"/>
      <x:c r="D150" s="131"/>
      <x:c r="E150" s="131"/>
      <x:c r="F150" s="131"/>
      <x:c r="G150" s="131"/>
      <x:c r="H150" s="131"/>
      <x:c r="J150" s="133"/>
    </x:row>
    <x:row r="151">
      <x:c r="C151" s="128"/>
      <x:c r="D151" s="131"/>
      <x:c r="E151" s="131"/>
      <x:c r="F151" s="131"/>
      <x:c r="G151" s="131"/>
      <x:c r="H151" s="131"/>
      <x:c r="J151" s="133"/>
    </x:row>
    <x:row r="152">
      <x:c r="C152" s="128"/>
      <x:c r="D152" s="131"/>
      <x:c r="E152" s="131"/>
      <x:c r="F152" s="131"/>
      <x:c r="G152" s="131"/>
      <x:c r="H152" s="131"/>
      <x:c r="J152" s="133"/>
    </x:row>
    <x:row r="153">
      <x:c r="C153" s="128"/>
      <x:c r="D153" s="131"/>
      <x:c r="E153" s="131"/>
      <x:c r="F153" s="131"/>
      <x:c r="G153" s="131"/>
      <x:c r="H153" s="131"/>
      <x:c r="J153" s="133"/>
    </x:row>
    <x:row r="154">
      <x:c r="C154" s="128"/>
      <x:c r="D154" s="131"/>
      <x:c r="E154" s="131"/>
      <x:c r="F154" s="131"/>
      <x:c r="G154" s="131"/>
      <x:c r="H154" s="131"/>
      <x:c r="J154" s="133"/>
    </x:row>
    <x:row r="155">
      <x:c r="C155" s="128"/>
      <x:c r="D155" s="131"/>
      <x:c r="E155" s="131"/>
      <x:c r="F155" s="131"/>
      <x:c r="G155" s="131"/>
      <x:c r="H155" s="131"/>
      <x:c r="J155" s="133"/>
    </x:row>
    <x:row r="156">
      <x:c r="C156" s="128"/>
      <x:c r="D156" s="131"/>
      <x:c r="E156" s="131"/>
      <x:c r="F156" s="131"/>
      <x:c r="G156" s="131"/>
      <x:c r="H156" s="131"/>
      <x:c r="J156" s="133"/>
    </x:row>
    <x:row r="157">
      <x:c r="C157" s="128"/>
      <x:c r="D157" s="131"/>
      <x:c r="E157" s="131"/>
      <x:c r="F157" s="131"/>
      <x:c r="G157" s="131"/>
      <x:c r="H157" s="131"/>
      <x:c r="J157" s="133"/>
    </x:row>
    <x:row r="158">
      <x:c r="C158" s="128"/>
      <x:c r="D158" s="131"/>
      <x:c r="E158" s="131"/>
      <x:c r="F158" s="131"/>
      <x:c r="G158" s="131"/>
      <x:c r="H158" s="131"/>
      <x:c r="J158" s="133"/>
    </x:row>
    <x:row r="159">
      <x:c r="C159" s="128"/>
      <x:c r="D159" s="131"/>
      <x:c r="E159" s="131"/>
      <x:c r="F159" s="131"/>
      <x:c r="G159" s="131"/>
      <x:c r="H159" s="131"/>
      <x:c r="J159" s="133"/>
    </x:row>
    <x:row r="160">
      <x:c r="C160" s="128"/>
      <x:c r="D160" s="131"/>
      <x:c r="E160" s="131"/>
      <x:c r="F160" s="131"/>
      <x:c r="G160" s="131"/>
      <x:c r="H160" s="131"/>
      <x:c r="J160" s="133"/>
    </x:row>
    <x:row r="161">
      <x:c r="C161" s="128"/>
      <x:c r="D161" s="131"/>
      <x:c r="E161" s="131"/>
      <x:c r="F161" s="131"/>
      <x:c r="G161" s="131"/>
      <x:c r="H161" s="131"/>
      <x:c r="J161" s="133"/>
    </x:row>
    <x:row r="162">
      <x:c r="C162" s="128"/>
      <x:c r="D162" s="131"/>
      <x:c r="E162" s="131"/>
      <x:c r="F162" s="131"/>
      <x:c r="G162" s="131"/>
      <x:c r="H162" s="131"/>
      <x:c r="J162" s="133"/>
    </x:row>
    <x:row r="163">
      <x:c r="C163" s="128"/>
      <x:c r="D163" s="131"/>
      <x:c r="E163" s="131"/>
      <x:c r="F163" s="131"/>
      <x:c r="G163" s="131"/>
      <x:c r="H163" s="131"/>
      <x:c r="J163" s="133"/>
    </x:row>
    <x:row r="164">
      <x:c r="C164" s="128"/>
      <x:c r="D164" s="131"/>
      <x:c r="E164" s="131"/>
      <x:c r="F164" s="131"/>
      <x:c r="G164" s="131"/>
      <x:c r="H164" s="131"/>
      <x:c r="J164" s="133"/>
    </x:row>
    <x:row r="165">
      <x:c r="C165" s="128"/>
      <x:c r="D165" s="131"/>
      <x:c r="E165" s="131"/>
      <x:c r="F165" s="131"/>
      <x:c r="G165" s="131"/>
      <x:c r="H165" s="131"/>
      <x:c r="J165" s="133"/>
    </x:row>
    <x:row r="166">
      <x:c r="C166" s="128"/>
      <x:c r="D166" s="131"/>
      <x:c r="E166" s="131"/>
      <x:c r="F166" s="131"/>
      <x:c r="G166" s="131"/>
      <x:c r="H166" s="131"/>
      <x:c r="J166" s="133"/>
    </x:row>
    <x:row r="167">
      <x:c r="C167" s="128"/>
      <x:c r="D167" s="131"/>
      <x:c r="E167" s="131"/>
      <x:c r="F167" s="131"/>
      <x:c r="G167" s="131"/>
      <x:c r="H167" s="131"/>
      <x:c r="J167" s="133"/>
    </x:row>
    <x:row r="168">
      <x:c r="C168" s="128"/>
      <x:c r="D168" s="131"/>
      <x:c r="E168" s="131"/>
      <x:c r="F168" s="131"/>
      <x:c r="G168" s="131"/>
      <x:c r="H168" s="131"/>
      <x:c r="J168" s="133"/>
    </x:row>
    <x:row r="169">
      <x:c r="C169" s="128"/>
      <x:c r="D169" s="131"/>
      <x:c r="E169" s="131"/>
      <x:c r="F169" s="131"/>
      <x:c r="G169" s="131"/>
      <x:c r="H169" s="131"/>
      <x:c r="J169" s="133"/>
    </x:row>
    <x:row r="170">
      <x:c r="C170" s="128"/>
      <x:c r="D170" s="131"/>
      <x:c r="E170" s="131"/>
      <x:c r="F170" s="131"/>
      <x:c r="G170" s="131"/>
      <x:c r="H170" s="131"/>
      <x:c r="J170" s="133"/>
    </x:row>
    <x:row r="171">
      <x:c r="C171" s="128"/>
      <x:c r="D171" s="131"/>
      <x:c r="E171" s="131"/>
      <x:c r="F171" s="131"/>
      <x:c r="G171" s="131"/>
      <x:c r="H171" s="131"/>
      <x:c r="J171" s="133"/>
    </x:row>
    <x:row r="172">
      <x:c r="C172" s="128"/>
      <x:c r="D172" s="131"/>
      <x:c r="E172" s="131"/>
      <x:c r="F172" s="131"/>
      <x:c r="G172" s="131"/>
      <x:c r="H172" s="131"/>
      <x:c r="J172" s="133"/>
    </x:row>
    <x:row r="173">
      <x:c r="C173" s="128"/>
      <x:c r="D173" s="131"/>
      <x:c r="E173" s="131"/>
      <x:c r="F173" s="131"/>
      <x:c r="G173" s="131"/>
      <x:c r="H173" s="131"/>
      <x:c r="J173" s="133"/>
    </x:row>
    <x:row r="174">
      <x:c r="C174" s="128"/>
      <x:c r="D174" s="131"/>
      <x:c r="E174" s="131"/>
      <x:c r="F174" s="131"/>
      <x:c r="G174" s="131"/>
      <x:c r="H174" s="131"/>
      <x:c r="J174" s="133"/>
    </x:row>
    <x:row r="175">
      <x:c r="C175" s="128"/>
      <x:c r="D175" s="131"/>
      <x:c r="E175" s="131"/>
      <x:c r="F175" s="131"/>
      <x:c r="G175" s="131"/>
      <x:c r="H175" s="131"/>
      <x:c r="J175" s="133"/>
    </x:row>
    <x:row r="176">
      <x:c r="C176" s="128"/>
      <x:c r="D176" s="131"/>
      <x:c r="E176" s="131"/>
      <x:c r="F176" s="131"/>
      <x:c r="G176" s="131"/>
      <x:c r="H176" s="131"/>
      <x:c r="J176" s="133"/>
    </x:row>
    <x:row r="177">
      <x:c r="C177" s="128"/>
      <x:c r="D177" s="131"/>
      <x:c r="E177" s="131"/>
      <x:c r="F177" s="131"/>
      <x:c r="G177" s="131"/>
      <x:c r="H177" s="131"/>
      <x:c r="J177" s="133"/>
    </x:row>
    <x:row r="178">
      <x:c r="C178" s="128"/>
      <x:c r="D178" s="131"/>
      <x:c r="E178" s="131"/>
      <x:c r="F178" s="131"/>
      <x:c r="G178" s="131"/>
      <x:c r="H178" s="131"/>
      <x:c r="J178" s="133"/>
    </x:row>
    <x:row r="179">
      <x:c r="C179" s="128"/>
      <x:c r="D179" s="131"/>
      <x:c r="E179" s="131"/>
      <x:c r="F179" s="131"/>
      <x:c r="G179" s="131"/>
      <x:c r="H179" s="131"/>
      <x:c r="J179" s="133"/>
    </x:row>
    <x:row r="180">
      <x:c r="C180" s="128"/>
      <x:c r="D180" s="131"/>
      <x:c r="E180" s="131"/>
      <x:c r="F180" s="131"/>
      <x:c r="G180" s="131"/>
      <x:c r="H180" s="131"/>
      <x:c r="J180" s="133"/>
    </x:row>
    <x:row r="181">
      <x:c r="C181" s="128"/>
      <x:c r="D181" s="131"/>
      <x:c r="E181" s="131"/>
      <x:c r="F181" s="131"/>
      <x:c r="G181" s="131"/>
      <x:c r="H181" s="131"/>
      <x:c r="J181" s="133"/>
    </x:row>
    <x:row r="182">
      <x:c r="C182" s="128"/>
      <x:c r="D182" s="131"/>
      <x:c r="E182" s="131"/>
      <x:c r="F182" s="131"/>
      <x:c r="G182" s="131"/>
      <x:c r="H182" s="131"/>
      <x:c r="J182" s="133"/>
    </x:row>
    <x:row r="183">
      <x:c r="C183" s="128"/>
      <x:c r="D183" s="131"/>
      <x:c r="E183" s="131"/>
      <x:c r="F183" s="131"/>
      <x:c r="G183" s="131"/>
      <x:c r="H183" s="131"/>
      <x:c r="J183" s="133"/>
    </x:row>
    <x:row r="184">
      <x:c r="C184" s="128"/>
      <x:c r="D184" s="131"/>
      <x:c r="E184" s="131"/>
      <x:c r="F184" s="131"/>
      <x:c r="G184" s="131"/>
      <x:c r="H184" s="131"/>
      <x:c r="J184" s="133"/>
    </x:row>
    <x:row r="185">
      <x:c r="C185" s="128"/>
      <x:c r="D185" s="131"/>
      <x:c r="E185" s="131"/>
      <x:c r="F185" s="131"/>
      <x:c r="G185" s="131"/>
      <x:c r="H185" s="131"/>
      <x:c r="J185" s="133"/>
    </x:row>
    <x:row r="186">
      <x:c r="C186" s="128"/>
      <x:c r="D186" s="131"/>
      <x:c r="E186" s="131"/>
      <x:c r="F186" s="131"/>
      <x:c r="G186" s="131"/>
      <x:c r="H186" s="131"/>
      <x:c r="J186" s="133"/>
    </x:row>
    <x:row r="187">
      <x:c r="C187" s="128"/>
      <x:c r="D187" s="131"/>
      <x:c r="E187" s="131"/>
      <x:c r="F187" s="131"/>
      <x:c r="G187" s="131"/>
      <x:c r="H187" s="131"/>
      <x:c r="J187" s="133"/>
    </x:row>
    <x:row r="188">
      <x:c r="C188" s="128"/>
      <x:c r="D188" s="131"/>
      <x:c r="E188" s="131"/>
      <x:c r="F188" s="131"/>
      <x:c r="G188" s="131"/>
      <x:c r="H188" s="131"/>
      <x:c r="J188" s="133"/>
    </x:row>
    <x:row r="189">
      <x:c r="C189" s="128"/>
      <x:c r="D189" s="131"/>
      <x:c r="E189" s="131"/>
      <x:c r="F189" s="131"/>
      <x:c r="G189" s="131"/>
      <x:c r="H189" s="131"/>
      <x:c r="J189" s="133"/>
    </x:row>
    <x:row r="190">
      <x:c r="C190" s="128"/>
      <x:c r="D190" s="131"/>
      <x:c r="E190" s="131"/>
      <x:c r="F190" s="131"/>
      <x:c r="G190" s="131"/>
      <x:c r="H190" s="131"/>
      <x:c r="J190" s="133"/>
    </x:row>
    <x:row r="191">
      <x:c r="C191" s="128"/>
      <x:c r="D191" s="131"/>
      <x:c r="E191" s="131"/>
      <x:c r="F191" s="131"/>
      <x:c r="G191" s="131"/>
      <x:c r="H191" s="131"/>
      <x:c r="J191" s="133"/>
    </x:row>
    <x:row r="192">
      <x:c r="C192" s="128"/>
      <x:c r="D192" s="131"/>
      <x:c r="E192" s="131"/>
      <x:c r="F192" s="131"/>
      <x:c r="G192" s="131"/>
      <x:c r="H192" s="131"/>
      <x:c r="J192" s="133"/>
    </x:row>
    <x:row r="193">
      <x:c r="C193" s="128"/>
      <x:c r="D193" s="131"/>
      <x:c r="E193" s="131"/>
      <x:c r="F193" s="131"/>
      <x:c r="G193" s="131"/>
      <x:c r="H193" s="131"/>
      <x:c r="J193" s="133"/>
    </x:row>
    <x:row r="194">
      <x:c r="C194" s="128"/>
      <x:c r="D194" s="131"/>
      <x:c r="E194" s="131"/>
      <x:c r="F194" s="131"/>
      <x:c r="G194" s="131"/>
      <x:c r="H194" s="131"/>
      <x:c r="J194" s="133"/>
    </x:row>
    <x:row r="195">
      <x:c r="C195" s="128"/>
      <x:c r="D195" s="131"/>
      <x:c r="E195" s="131"/>
      <x:c r="F195" s="131"/>
      <x:c r="G195" s="131"/>
      <x:c r="H195" s="131"/>
      <x:c r="J195" s="133"/>
    </x:row>
    <x:row r="196">
      <x:c r="C196" s="128"/>
      <x:c r="D196" s="131"/>
      <x:c r="E196" s="131"/>
      <x:c r="F196" s="131"/>
      <x:c r="G196" s="131"/>
      <x:c r="H196" s="131"/>
      <x:c r="J196" s="133"/>
    </x:row>
    <x:row r="197">
      <x:c r="C197" s="128"/>
      <x:c r="D197" s="131"/>
      <x:c r="E197" s="131"/>
      <x:c r="F197" s="131"/>
      <x:c r="G197" s="131"/>
      <x:c r="H197" s="131"/>
      <x:c r="J197" s="133"/>
    </x:row>
    <x:row r="198">
      <x:c r="C198" s="128"/>
      <x:c r="D198" s="131"/>
      <x:c r="E198" s="131"/>
      <x:c r="F198" s="131"/>
      <x:c r="G198" s="131"/>
      <x:c r="H198" s="131"/>
      <x:c r="J198" s="133"/>
    </x:row>
    <x:row r="199">
      <x:c r="C199" s="128"/>
      <x:c r="D199" s="131"/>
      <x:c r="E199" s="131"/>
      <x:c r="F199" s="131"/>
      <x:c r="G199" s="131"/>
      <x:c r="H199" s="131"/>
      <x:c r="J199" s="133"/>
    </x:row>
    <x:row r="200">
      <x:c r="C200" s="128"/>
      <x:c r="D200" s="131"/>
      <x:c r="E200" s="131"/>
      <x:c r="F200" s="131"/>
      <x:c r="G200" s="131"/>
      <x:c r="H200" s="131"/>
      <x:c r="J200" s="133"/>
    </x:row>
    <x:row r="201">
      <x:c r="C201" s="128"/>
      <x:c r="D201" s="131"/>
      <x:c r="E201" s="131"/>
      <x:c r="F201" s="131"/>
      <x:c r="G201" s="131"/>
      <x:c r="H201" s="131"/>
      <x:c r="J201" s="133"/>
    </x:row>
    <x:row r="202">
      <x:c r="C202" s="128"/>
      <x:c r="D202" s="131"/>
      <x:c r="E202" s="131"/>
      <x:c r="F202" s="131"/>
      <x:c r="G202" s="131"/>
      <x:c r="H202" s="131"/>
      <x:c r="J202" s="133"/>
    </x:row>
    <x:row r="203">
      <x:c r="C203" s="128"/>
      <x:c r="D203" s="131"/>
      <x:c r="E203" s="131"/>
      <x:c r="F203" s="131"/>
      <x:c r="G203" s="131"/>
      <x:c r="H203" s="131"/>
      <x:c r="J203" s="133"/>
    </x:row>
    <x:row r="204">
      <x:c r="C204" s="128"/>
      <x:c r="D204" s="131"/>
      <x:c r="E204" s="131"/>
      <x:c r="F204" s="131"/>
      <x:c r="G204" s="131"/>
      <x:c r="H204" s="131"/>
      <x:c r="J204" s="133"/>
    </x:row>
    <x:row r="205">
      <x:c r="C205" s="128"/>
      <x:c r="D205" s="131"/>
      <x:c r="E205" s="131"/>
      <x:c r="F205" s="131"/>
      <x:c r="G205" s="131"/>
      <x:c r="H205" s="131"/>
      <x:c r="J205" s="133"/>
    </x:row>
    <x:row r="206">
      <x:c r="C206" s="128"/>
      <x:c r="D206" s="131"/>
      <x:c r="E206" s="131"/>
      <x:c r="F206" s="131"/>
      <x:c r="G206" s="131"/>
      <x:c r="H206" s="131"/>
      <x:c r="J206" s="133"/>
    </x:row>
    <x:row r="207">
      <x:c r="C207" s="128"/>
      <x:c r="D207" s="131"/>
      <x:c r="E207" s="131"/>
      <x:c r="F207" s="131"/>
      <x:c r="G207" s="131"/>
      <x:c r="H207" s="131"/>
      <x:c r="J207" s="133"/>
    </x:row>
    <x:row r="208">
      <x:c r="C208" s="128"/>
      <x:c r="D208" s="131"/>
      <x:c r="E208" s="131"/>
      <x:c r="F208" s="131"/>
      <x:c r="G208" s="131"/>
      <x:c r="H208" s="131"/>
      <x:c r="J208" s="133"/>
    </x:row>
    <x:row r="209">
      <x:c r="C209" s="128"/>
      <x:c r="D209" s="131"/>
      <x:c r="E209" s="131"/>
      <x:c r="F209" s="131"/>
      <x:c r="G209" s="131"/>
      <x:c r="H209" s="131"/>
      <x:c r="J209" s="133"/>
    </x:row>
    <x:row r="210">
      <x:c r="C210" s="128"/>
      <x:c r="D210" s="131"/>
      <x:c r="E210" s="131"/>
      <x:c r="F210" s="131"/>
      <x:c r="G210" s="131"/>
      <x:c r="H210" s="131"/>
      <x:c r="J210" s="133"/>
    </x:row>
    <x:row r="211">
      <x:c r="C211" s="128"/>
      <x:c r="D211" s="131"/>
      <x:c r="E211" s="131"/>
      <x:c r="F211" s="131"/>
      <x:c r="G211" s="131"/>
      <x:c r="H211" s="131"/>
      <x:c r="J211" s="133"/>
    </x:row>
    <x:row r="212">
      <x:c r="C212" s="128"/>
      <x:c r="D212" s="131"/>
      <x:c r="E212" s="131"/>
      <x:c r="F212" s="131"/>
      <x:c r="G212" s="131"/>
      <x:c r="H212" s="131"/>
      <x:c r="J212" s="133"/>
    </x:row>
    <x:row r="213">
      <x:c r="C213" s="128"/>
      <x:c r="D213" s="131"/>
      <x:c r="E213" s="131"/>
      <x:c r="F213" s="131"/>
      <x:c r="G213" s="131"/>
      <x:c r="H213" s="131"/>
      <x:c r="J213" s="133"/>
    </x:row>
    <x:row r="214">
      <x:c r="C214" s="128"/>
      <x:c r="D214" s="131"/>
      <x:c r="E214" s="131"/>
      <x:c r="F214" s="131"/>
      <x:c r="G214" s="131"/>
      <x:c r="H214" s="131"/>
      <x:c r="J214" s="133"/>
    </x:row>
    <x:row r="215">
      <x:c r="C215" s="128"/>
      <x:c r="D215" s="131"/>
      <x:c r="E215" s="131"/>
      <x:c r="F215" s="131"/>
      <x:c r="G215" s="131"/>
      <x:c r="H215" s="131"/>
      <x:c r="J215" s="133"/>
    </x:row>
    <x:row r="216">
      <x:c r="C216" s="128"/>
      <x:c r="D216" s="131"/>
      <x:c r="E216" s="131"/>
      <x:c r="F216" s="131"/>
      <x:c r="G216" s="131"/>
      <x:c r="H216" s="131"/>
      <x:c r="J216" s="133"/>
    </x:row>
    <x:row r="217">
      <x:c r="C217" s="128"/>
      <x:c r="D217" s="131"/>
      <x:c r="E217" s="131"/>
      <x:c r="F217" s="131"/>
      <x:c r="G217" s="131"/>
      <x:c r="H217" s="131"/>
      <x:c r="J217" s="133"/>
    </x:row>
    <x:row r="218">
      <x:c r="C218" s="128"/>
      <x:c r="D218" s="131"/>
      <x:c r="E218" s="131"/>
      <x:c r="F218" s="131"/>
      <x:c r="G218" s="131"/>
      <x:c r="H218" s="131"/>
      <x:c r="J218" s="133"/>
    </x:row>
    <x:row r="219">
      <x:c r="C219" s="128"/>
      <x:c r="D219" s="131"/>
      <x:c r="E219" s="131"/>
      <x:c r="F219" s="131"/>
      <x:c r="G219" s="131"/>
      <x:c r="H219" s="131"/>
      <x:c r="J219" s="133"/>
    </x:row>
    <x:row r="220">
      <x:c r="C220" s="128"/>
      <x:c r="D220" s="131"/>
      <x:c r="E220" s="131"/>
      <x:c r="F220" s="131"/>
      <x:c r="G220" s="131"/>
      <x:c r="H220" s="131"/>
      <x:c r="J220" s="133"/>
    </x:row>
    <x:row r="221">
      <x:c r="C221" s="128"/>
      <x:c r="D221" s="131"/>
      <x:c r="E221" s="131"/>
      <x:c r="F221" s="131"/>
      <x:c r="G221" s="131"/>
      <x:c r="H221" s="131"/>
      <x:c r="J221" s="133"/>
    </x:row>
    <x:row r="222">
      <x:c r="C222" s="128"/>
      <x:c r="D222" s="131"/>
      <x:c r="E222" s="131"/>
      <x:c r="F222" s="131"/>
      <x:c r="G222" s="131"/>
      <x:c r="H222" s="131"/>
      <x:c r="J222" s="133"/>
    </x:row>
    <x:row r="223">
      <x:c r="C223" s="128"/>
      <x:c r="D223" s="131"/>
      <x:c r="E223" s="131"/>
      <x:c r="F223" s="131"/>
      <x:c r="G223" s="131"/>
      <x:c r="H223" s="131"/>
      <x:c r="J223" s="133"/>
    </x:row>
    <x:row r="224">
      <x:c r="C224" s="128"/>
      <x:c r="D224" s="131"/>
      <x:c r="E224" s="131"/>
      <x:c r="F224" s="131"/>
      <x:c r="G224" s="131"/>
      <x:c r="H224" s="131"/>
      <x:c r="J224" s="133"/>
    </x:row>
    <x:row r="225">
      <x:c r="C225" s="128"/>
      <x:c r="D225" s="131"/>
      <x:c r="E225" s="131"/>
      <x:c r="F225" s="131"/>
      <x:c r="G225" s="131"/>
      <x:c r="H225" s="131"/>
      <x:c r="J225" s="133"/>
    </x:row>
    <x:row r="226">
      <x:c r="C226" s="128"/>
      <x:c r="D226" s="131"/>
      <x:c r="E226" s="131"/>
      <x:c r="F226" s="131"/>
      <x:c r="G226" s="131"/>
      <x:c r="H226" s="131"/>
      <x:c r="J226" s="133"/>
    </x:row>
    <x:row r="227">
      <x:c r="C227" s="128"/>
      <x:c r="D227" s="131"/>
      <x:c r="E227" s="131"/>
      <x:c r="F227" s="131"/>
      <x:c r="G227" s="131"/>
      <x:c r="H227" s="131"/>
      <x:c r="J227" s="133"/>
    </x:row>
    <x:row r="228">
      <x:c r="C228" s="128"/>
      <x:c r="D228" s="131"/>
      <x:c r="E228" s="131"/>
      <x:c r="F228" s="131"/>
      <x:c r="G228" s="131"/>
      <x:c r="H228" s="131"/>
      <x:c r="J228" s="133"/>
    </x:row>
    <x:row r="229">
      <x:c r="C229" s="128"/>
      <x:c r="D229" s="131"/>
      <x:c r="E229" s="131"/>
      <x:c r="F229" s="131"/>
      <x:c r="G229" s="131"/>
      <x:c r="H229" s="131"/>
      <x:c r="J229" s="133"/>
    </x:row>
    <x:row r="230">
      <x:c r="C230" s="128"/>
      <x:c r="D230" s="131"/>
      <x:c r="E230" s="131"/>
      <x:c r="F230" s="131"/>
      <x:c r="G230" s="131"/>
      <x:c r="H230" s="131"/>
      <x:c r="J230" s="133"/>
    </x:row>
    <x:row r="231">
      <x:c r="C231" s="128"/>
      <x:c r="D231" s="131"/>
      <x:c r="E231" s="131"/>
      <x:c r="F231" s="131"/>
      <x:c r="G231" s="131"/>
      <x:c r="H231" s="131"/>
      <x:c r="J231" s="133"/>
    </x:row>
    <x:row r="232">
      <x:c r="C232" s="128"/>
      <x:c r="D232" s="131"/>
      <x:c r="E232" s="131"/>
      <x:c r="F232" s="131"/>
      <x:c r="G232" s="131"/>
      <x:c r="H232" s="131"/>
      <x:c r="J232" s="133"/>
    </x:row>
    <x:row r="233">
      <x:c r="C233" s="128"/>
      <x:c r="D233" s="131"/>
      <x:c r="E233" s="131"/>
      <x:c r="F233" s="131"/>
      <x:c r="G233" s="131"/>
      <x:c r="H233" s="131"/>
      <x:c r="J233" s="133"/>
    </x:row>
    <x:row r="234">
      <x:c r="C234" s="128"/>
      <x:c r="D234" s="131"/>
      <x:c r="E234" s="131"/>
      <x:c r="F234" s="131"/>
      <x:c r="G234" s="131"/>
      <x:c r="H234" s="131"/>
      <x:c r="J234" s="133"/>
    </x:row>
    <x:row r="235">
      <x:c r="C235" s="128"/>
      <x:c r="D235" s="131"/>
      <x:c r="E235" s="131"/>
      <x:c r="F235" s="131"/>
      <x:c r="G235" s="131"/>
      <x:c r="H235" s="131"/>
      <x:c r="J235" s="133"/>
    </x:row>
    <x:row r="236">
      <x:c r="C236" s="128"/>
      <x:c r="D236" s="131"/>
      <x:c r="E236" s="131"/>
      <x:c r="F236" s="131"/>
      <x:c r="G236" s="131"/>
      <x:c r="H236" s="131"/>
      <x:c r="J236" s="133"/>
    </x:row>
    <x:row r="237">
      <x:c r="C237" s="128"/>
      <x:c r="D237" s="131"/>
      <x:c r="E237" s="131"/>
      <x:c r="F237" s="131"/>
      <x:c r="G237" s="131"/>
      <x:c r="H237" s="131"/>
      <x:c r="J237" s="133"/>
    </x:row>
    <x:row r="238">
      <x:c r="C238" s="128"/>
      <x:c r="D238" s="131"/>
      <x:c r="E238" s="131"/>
      <x:c r="F238" s="131"/>
      <x:c r="G238" s="131"/>
      <x:c r="H238" s="131"/>
      <x:c r="J238" s="133"/>
    </x:row>
    <x:row r="239">
      <x:c r="C239" s="128"/>
      <x:c r="D239" s="131"/>
      <x:c r="E239" s="131"/>
      <x:c r="F239" s="131"/>
      <x:c r="G239" s="131"/>
      <x:c r="H239" s="131"/>
      <x:c r="J239" s="133"/>
    </x:row>
    <x:row r="240">
      <x:c r="C240" s="128"/>
      <x:c r="D240" s="131"/>
      <x:c r="E240" s="131"/>
      <x:c r="F240" s="131"/>
      <x:c r="G240" s="131"/>
      <x:c r="H240" s="131"/>
      <x:c r="J240" s="133"/>
    </x:row>
    <x:row r="241">
      <x:c r="C241" s="128"/>
      <x:c r="D241" s="131"/>
      <x:c r="E241" s="131"/>
      <x:c r="F241" s="131"/>
      <x:c r="G241" s="131"/>
      <x:c r="H241" s="131"/>
      <x:c r="J241" s="133"/>
    </x:row>
    <x:row r="242">
      <x:c r="C242" s="128"/>
      <x:c r="D242" s="131"/>
      <x:c r="E242" s="131"/>
      <x:c r="F242" s="131"/>
      <x:c r="G242" s="131"/>
      <x:c r="H242" s="131"/>
      <x:c r="J242" s="133"/>
    </x:row>
    <x:row r="243">
      <x:c r="C243" s="128"/>
      <x:c r="D243" s="131"/>
      <x:c r="E243" s="131"/>
      <x:c r="F243" s="131"/>
      <x:c r="G243" s="131"/>
      <x:c r="H243" s="131"/>
      <x:c r="J243" s="133"/>
    </x:row>
    <x:row r="244">
      <x:c r="C244" s="128"/>
      <x:c r="D244" s="131"/>
      <x:c r="E244" s="131"/>
      <x:c r="F244" s="131"/>
      <x:c r="G244" s="131"/>
      <x:c r="H244" s="131"/>
      <x:c r="J244" s="133"/>
    </x:row>
    <x:row r="245">
      <x:c r="C245" s="128"/>
      <x:c r="D245" s="131"/>
      <x:c r="E245" s="131"/>
      <x:c r="F245" s="131"/>
      <x:c r="G245" s="131"/>
      <x:c r="H245" s="131"/>
      <x:c r="J245" s="133"/>
    </x:row>
    <x:row r="246">
      <x:c r="C246" s="128"/>
      <x:c r="D246" s="131"/>
      <x:c r="E246" s="131"/>
      <x:c r="F246" s="131"/>
      <x:c r="G246" s="131"/>
      <x:c r="H246" s="131"/>
      <x:c r="J246" s="133"/>
    </x:row>
    <x:row r="247">
      <x:c r="C247" s="128"/>
      <x:c r="D247" s="131"/>
      <x:c r="E247" s="131"/>
      <x:c r="F247" s="131"/>
      <x:c r="G247" s="131"/>
      <x:c r="H247" s="131"/>
      <x:c r="J247" s="133"/>
    </x:row>
    <x:row r="248">
      <x:c r="C248" s="128"/>
      <x:c r="D248" s="131"/>
      <x:c r="E248" s="131"/>
      <x:c r="F248" s="131"/>
      <x:c r="G248" s="131"/>
      <x:c r="H248" s="131"/>
      <x:c r="J248" s="133"/>
    </x:row>
    <x:row r="249">
      <x:c r="C249" s="128"/>
      <x:c r="D249" s="131"/>
      <x:c r="E249" s="131"/>
      <x:c r="F249" s="131"/>
      <x:c r="G249" s="131"/>
      <x:c r="H249" s="131"/>
      <x:c r="J249" s="133"/>
    </x:row>
    <x:row r="250">
      <x:c r="C250" s="128"/>
      <x:c r="D250" s="131"/>
      <x:c r="E250" s="131"/>
      <x:c r="F250" s="131"/>
      <x:c r="G250" s="131"/>
      <x:c r="H250" s="131"/>
      <x:c r="J250" s="133"/>
    </x:row>
    <x:row r="251">
      <x:c r="C251" s="128"/>
      <x:c r="D251" s="131"/>
      <x:c r="E251" s="131"/>
      <x:c r="F251" s="131"/>
      <x:c r="G251" s="131"/>
      <x:c r="H251" s="131"/>
      <x:c r="J251" s="133"/>
    </x:row>
    <x:row r="252">
      <x:c r="C252" s="128"/>
      <x:c r="D252" s="131"/>
      <x:c r="E252" s="131"/>
      <x:c r="F252" s="131"/>
      <x:c r="G252" s="131"/>
      <x:c r="H252" s="131"/>
      <x:c r="J252" s="133"/>
    </x:row>
    <x:row r="253">
      <x:c r="C253" s="128"/>
      <x:c r="D253" s="131"/>
      <x:c r="E253" s="131"/>
      <x:c r="F253" s="131"/>
      <x:c r="G253" s="131"/>
      <x:c r="H253" s="131"/>
      <x:c r="J253" s="133"/>
    </x:row>
    <x:row r="254">
      <x:c r="C254" s="128"/>
      <x:c r="D254" s="131"/>
      <x:c r="E254" s="131"/>
      <x:c r="F254" s="131"/>
      <x:c r="G254" s="131"/>
      <x:c r="H254" s="131"/>
      <x:c r="J254" s="133"/>
    </x:row>
    <x:row r="255">
      <x:c r="C255" s="128"/>
      <x:c r="D255" s="131"/>
      <x:c r="E255" s="131"/>
      <x:c r="F255" s="131"/>
      <x:c r="G255" s="131"/>
      <x:c r="H255" s="131"/>
      <x:c r="J255" s="133"/>
    </x:row>
    <x:row r="256">
      <x:c r="C256" s="128"/>
      <x:c r="D256" s="131"/>
      <x:c r="E256" s="131"/>
      <x:c r="F256" s="131"/>
      <x:c r="G256" s="131"/>
      <x:c r="H256" s="131"/>
      <x:c r="J256" s="133"/>
    </x:row>
    <x:row r="257">
      <x:c r="C257" s="128"/>
      <x:c r="D257" s="131"/>
      <x:c r="E257" s="131"/>
      <x:c r="F257" s="131"/>
      <x:c r="G257" s="131"/>
      <x:c r="H257" s="131"/>
      <x:c r="J257" s="133"/>
    </x:row>
    <x:row r="258">
      <x:c r="C258" s="128"/>
      <x:c r="D258" s="131"/>
      <x:c r="E258" s="131"/>
      <x:c r="F258" s="131"/>
      <x:c r="G258" s="131"/>
      <x:c r="H258" s="131"/>
      <x:c r="J258" s="133"/>
    </x:row>
    <x:row r="259">
      <x:c r="C259" s="128"/>
      <x:c r="D259" s="131"/>
      <x:c r="E259" s="131"/>
      <x:c r="F259" s="131"/>
      <x:c r="G259" s="131"/>
      <x:c r="H259" s="131"/>
      <x:c r="J259" s="133"/>
    </x:row>
    <x:row r="260">
      <x:c r="C260" s="128"/>
      <x:c r="D260" s="131"/>
      <x:c r="E260" s="131"/>
      <x:c r="F260" s="131"/>
      <x:c r="G260" s="131"/>
      <x:c r="H260" s="131"/>
      <x:c r="J260" s="133"/>
    </x:row>
    <x:row r="261">
      <x:c r="C261" s="128"/>
      <x:c r="D261" s="131"/>
      <x:c r="E261" s="131"/>
      <x:c r="F261" s="131"/>
      <x:c r="G261" s="131"/>
      <x:c r="H261" s="131"/>
      <x:c r="J261" s="133"/>
    </x:row>
    <x:row r="262">
      <x:c r="C262" s="128"/>
      <x:c r="D262" s="131"/>
      <x:c r="E262" s="131"/>
      <x:c r="F262" s="131"/>
      <x:c r="G262" s="131"/>
      <x:c r="H262" s="131"/>
      <x:c r="J262" s="133"/>
    </x:row>
    <x:row r="263">
      <x:c r="C263" s="128"/>
      <x:c r="D263" s="131"/>
      <x:c r="E263" s="131"/>
      <x:c r="F263" s="131"/>
      <x:c r="G263" s="131"/>
      <x:c r="H263" s="131"/>
      <x:c r="J263" s="133"/>
    </x:row>
    <x:row r="264">
      <x:c r="C264" s="128"/>
      <x:c r="D264" s="131"/>
      <x:c r="E264" s="131"/>
      <x:c r="F264" s="131"/>
      <x:c r="G264" s="131"/>
      <x:c r="H264" s="131"/>
      <x:c r="J264" s="133"/>
    </x:row>
    <x:row r="265">
      <x:c r="C265" s="128"/>
      <x:c r="D265" s="131"/>
      <x:c r="E265" s="131"/>
      <x:c r="F265" s="131"/>
      <x:c r="G265" s="131"/>
      <x:c r="H265" s="131"/>
      <x:c r="J265" s="133"/>
    </x:row>
    <x:row r="266">
      <x:c r="C266" s="128"/>
      <x:c r="D266" s="131"/>
      <x:c r="E266" s="131"/>
      <x:c r="F266" s="131"/>
      <x:c r="G266" s="131"/>
      <x:c r="H266" s="131"/>
      <x:c r="J266" s="133"/>
    </x:row>
    <x:row r="267">
      <x:c r="C267" s="128"/>
      <x:c r="D267" s="131"/>
      <x:c r="E267" s="131"/>
      <x:c r="F267" s="131"/>
      <x:c r="G267" s="131"/>
      <x:c r="H267" s="131"/>
      <x:c r="J267" s="133"/>
    </x:row>
    <x:row r="268">
      <x:c r="C268" s="128"/>
      <x:c r="D268" s="131"/>
      <x:c r="E268" s="131"/>
      <x:c r="F268" s="131"/>
      <x:c r="G268" s="131"/>
      <x:c r="H268" s="131"/>
      <x:c r="J268" s="133"/>
    </x:row>
    <x:row r="269">
      <x:c r="C269" s="128"/>
      <x:c r="D269" s="131"/>
      <x:c r="E269" s="131"/>
      <x:c r="F269" s="131"/>
      <x:c r="G269" s="131"/>
      <x:c r="H269" s="131"/>
      <x:c r="J269" s="133"/>
    </x:row>
    <x:row r="270">
      <x:c r="C270" s="128"/>
      <x:c r="D270" s="131"/>
      <x:c r="E270" s="131"/>
      <x:c r="F270" s="131"/>
      <x:c r="G270" s="131"/>
      <x:c r="H270" s="131"/>
      <x:c r="J270" s="133"/>
    </x:row>
    <x:row r="271">
      <x:c r="C271" s="128"/>
      <x:c r="D271" s="131"/>
      <x:c r="E271" s="131"/>
      <x:c r="F271" s="131"/>
      <x:c r="G271" s="131"/>
      <x:c r="H271" s="131"/>
      <x:c r="J271" s="133"/>
    </x:row>
    <x:row r="272">
      <x:c r="C272" s="128"/>
      <x:c r="D272" s="131"/>
      <x:c r="E272" s="131"/>
      <x:c r="F272" s="131"/>
      <x:c r="G272" s="131"/>
      <x:c r="H272" s="131"/>
      <x:c r="J272" s="133"/>
    </x:row>
    <x:row r="273">
      <x:c r="C273" s="128"/>
      <x:c r="D273" s="131"/>
      <x:c r="E273" s="131"/>
      <x:c r="F273" s="131"/>
      <x:c r="G273" s="131"/>
      <x:c r="H273" s="131"/>
      <x:c r="J273" s="133"/>
    </x:row>
    <x:row r="274">
      <x:c r="C274" s="128"/>
      <x:c r="D274" s="131"/>
      <x:c r="E274" s="131"/>
      <x:c r="F274" s="131"/>
      <x:c r="G274" s="131"/>
      <x:c r="H274" s="131"/>
      <x:c r="J274" s="133"/>
    </x:row>
    <x:row r="275">
      <x:c r="C275" s="128"/>
      <x:c r="D275" s="131"/>
      <x:c r="E275" s="131"/>
      <x:c r="F275" s="131"/>
      <x:c r="G275" s="131"/>
      <x:c r="H275" s="131"/>
      <x:c r="J275" s="133"/>
    </x:row>
    <x:row r="276">
      <x:c r="C276" s="128"/>
      <x:c r="D276" s="131"/>
      <x:c r="E276" s="131"/>
      <x:c r="F276" s="131"/>
      <x:c r="G276" s="131"/>
      <x:c r="H276" s="131"/>
      <x:c r="J276" s="133"/>
    </x:row>
    <x:row r="277">
      <x:c r="C277" s="128"/>
      <x:c r="D277" s="131"/>
      <x:c r="E277" s="131"/>
      <x:c r="F277" s="131"/>
      <x:c r="G277" s="131"/>
      <x:c r="H277" s="131"/>
      <x:c r="J277" s="133"/>
    </x:row>
    <x:row r="278">
      <x:c r="C278" s="128"/>
      <x:c r="D278" s="131"/>
      <x:c r="E278" s="131"/>
      <x:c r="F278" s="131"/>
      <x:c r="G278" s="131"/>
      <x:c r="H278" s="131"/>
      <x:c r="J278" s="133"/>
    </x:row>
    <x:row r="279">
      <x:c r="C279" s="128"/>
      <x:c r="D279" s="131"/>
      <x:c r="E279" s="131"/>
      <x:c r="F279" s="131"/>
      <x:c r="G279" s="131"/>
      <x:c r="H279" s="131"/>
      <x:c r="J279" s="133"/>
    </x:row>
    <x:row r="280">
      <x:c r="C280" s="128"/>
      <x:c r="D280" s="131"/>
      <x:c r="E280" s="131"/>
      <x:c r="F280" s="131"/>
      <x:c r="G280" s="131"/>
      <x:c r="H280" s="131"/>
      <x:c r="J280" s="133"/>
    </x:row>
    <x:row r="281">
      <x:c r="C281" s="128"/>
      <x:c r="D281" s="131"/>
      <x:c r="E281" s="131"/>
      <x:c r="F281" s="131"/>
      <x:c r="G281" s="131"/>
      <x:c r="H281" s="131"/>
      <x:c r="J281" s="133"/>
    </x:row>
    <x:row r="282">
      <x:c r="C282" s="128"/>
      <x:c r="D282" s="131"/>
      <x:c r="E282" s="131"/>
      <x:c r="F282" s="131"/>
      <x:c r="G282" s="131"/>
      <x:c r="H282" s="131"/>
      <x:c r="J282" s="133"/>
    </x:row>
    <x:row r="283">
      <x:c r="C283" s="128"/>
      <x:c r="D283" s="131"/>
      <x:c r="E283" s="131"/>
      <x:c r="F283" s="131"/>
      <x:c r="G283" s="131"/>
      <x:c r="H283" s="131"/>
      <x:c r="J283" s="133"/>
    </x:row>
    <x:row r="284">
      <x:c r="C284" s="128"/>
      <x:c r="D284" s="131"/>
      <x:c r="E284" s="131"/>
      <x:c r="F284" s="131"/>
      <x:c r="G284" s="131"/>
      <x:c r="H284" s="131"/>
      <x:c r="J284" s="133"/>
    </x:row>
    <x:row r="285">
      <x:c r="C285" s="128"/>
      <x:c r="D285" s="131"/>
      <x:c r="E285" s="131"/>
      <x:c r="F285" s="131"/>
      <x:c r="G285" s="131"/>
      <x:c r="H285" s="131"/>
      <x:c r="J285" s="133"/>
    </x:row>
    <x:row r="286">
      <x:c r="C286" s="128"/>
      <x:c r="D286" s="131"/>
      <x:c r="E286" s="131"/>
      <x:c r="F286" s="131"/>
      <x:c r="G286" s="131"/>
      <x:c r="H286" s="131"/>
      <x:c r="J286" s="133"/>
    </x:row>
    <x:row r="287">
      <x:c r="C287" s="128"/>
      <x:c r="D287" s="131"/>
      <x:c r="E287" s="131"/>
      <x:c r="F287" s="131"/>
      <x:c r="G287" s="131"/>
      <x:c r="H287" s="131"/>
      <x:c r="J287" s="133"/>
    </x:row>
    <x:row r="288">
      <x:c r="C288" s="128"/>
      <x:c r="D288" s="131"/>
      <x:c r="E288" s="131"/>
      <x:c r="F288" s="131"/>
      <x:c r="G288" s="131"/>
      <x:c r="H288" s="131"/>
      <x:c r="J288" s="133"/>
    </x:row>
    <x:row r="289">
      <x:c r="C289" s="128"/>
      <x:c r="D289" s="131"/>
      <x:c r="E289" s="131"/>
      <x:c r="F289" s="131"/>
      <x:c r="G289" s="131"/>
      <x:c r="H289" s="131"/>
      <x:c r="J289" s="133"/>
    </x:row>
    <x:row r="290">
      <x:c r="C290" s="128"/>
      <x:c r="D290" s="131"/>
      <x:c r="E290" s="131"/>
      <x:c r="F290" s="131"/>
      <x:c r="G290" s="131"/>
      <x:c r="H290" s="131"/>
      <x:c r="J290" s="133"/>
    </x:row>
    <x:row r="291">
      <x:c r="C291" s="128"/>
      <x:c r="D291" s="131"/>
      <x:c r="E291" s="131"/>
      <x:c r="F291" s="131"/>
      <x:c r="G291" s="131"/>
      <x:c r="H291" s="131"/>
      <x:c r="J291" s="133"/>
    </x:row>
    <x:row r="292">
      <x:c r="C292" s="128"/>
      <x:c r="D292" s="131"/>
      <x:c r="E292" s="131"/>
      <x:c r="F292" s="131"/>
      <x:c r="G292" s="131"/>
      <x:c r="H292" s="131"/>
      <x:c r="J292" s="133"/>
    </x:row>
    <x:row r="293">
      <x:c r="C293" s="128"/>
      <x:c r="D293" s="131"/>
      <x:c r="E293" s="131"/>
      <x:c r="F293" s="131"/>
      <x:c r="G293" s="131"/>
      <x:c r="H293" s="131"/>
      <x:c r="J293" s="133"/>
    </x:row>
    <x:row r="294">
      <x:c r="C294" s="128"/>
      <x:c r="D294" s="131"/>
      <x:c r="E294" s="131"/>
      <x:c r="F294" s="131"/>
      <x:c r="G294" s="131"/>
      <x:c r="H294" s="131"/>
      <x:c r="J294" s="133"/>
    </x:row>
    <x:row r="295">
      <x:c r="C295" s="128"/>
      <x:c r="D295" s="131"/>
      <x:c r="E295" s="131"/>
      <x:c r="F295" s="131"/>
      <x:c r="G295" s="131"/>
      <x:c r="H295" s="131"/>
      <x:c r="J295" s="133"/>
    </x:row>
    <x:row r="296">
      <x:c r="C296" s="128"/>
      <x:c r="D296" s="131"/>
      <x:c r="E296" s="131"/>
      <x:c r="F296" s="131"/>
      <x:c r="G296" s="131"/>
      <x:c r="H296" s="131"/>
      <x:c r="J296" s="133"/>
    </x:row>
    <x:row r="297">
      <x:c r="C297" s="128"/>
      <x:c r="D297" s="131"/>
      <x:c r="E297" s="131"/>
      <x:c r="F297" s="131"/>
      <x:c r="G297" s="131"/>
      <x:c r="H297" s="131"/>
      <x:c r="J297" s="133"/>
    </x:row>
    <x:row r="298">
      <x:c r="C298" s="128"/>
      <x:c r="D298" s="131"/>
      <x:c r="E298" s="131"/>
      <x:c r="F298" s="131"/>
      <x:c r="G298" s="131"/>
      <x:c r="H298" s="131"/>
      <x:c r="J298" s="133"/>
    </x:row>
    <x:row r="299">
      <x:c r="C299" s="128"/>
      <x:c r="D299" s="131"/>
      <x:c r="E299" s="131"/>
      <x:c r="F299" s="131"/>
      <x:c r="G299" s="131"/>
      <x:c r="H299" s="131"/>
      <x:c r="J299" s="133"/>
    </x:row>
    <x:row r="300">
      <x:c r="C300" s="128"/>
      <x:c r="D300" s="131"/>
      <x:c r="E300" s="131"/>
      <x:c r="F300" s="131"/>
      <x:c r="G300" s="131"/>
      <x:c r="H300" s="131"/>
      <x:c r="J300" s="133"/>
    </x:row>
    <x:row r="301">
      <x:c r="C301" s="128"/>
      <x:c r="D301" s="131"/>
      <x:c r="E301" s="131"/>
      <x:c r="F301" s="131"/>
      <x:c r="G301" s="131"/>
      <x:c r="H301" s="131"/>
      <x:c r="J301" s="133"/>
    </x:row>
    <x:row r="302">
      <x:c r="C302" s="128"/>
      <x:c r="D302" s="131"/>
      <x:c r="E302" s="131"/>
      <x:c r="F302" s="131"/>
      <x:c r="G302" s="131"/>
      <x:c r="H302" s="131"/>
      <x:c r="J302" s="133"/>
    </x:row>
    <x:row r="303">
      <x:c r="C303" s="128"/>
      <x:c r="D303" s="131"/>
      <x:c r="E303" s="131"/>
      <x:c r="F303" s="131"/>
      <x:c r="G303" s="131"/>
      <x:c r="H303" s="131"/>
      <x:c r="J303" s="133"/>
    </x:row>
    <x:row r="304">
      <x:c r="C304" s="128"/>
      <x:c r="D304" s="131"/>
      <x:c r="E304" s="131"/>
      <x:c r="F304" s="131"/>
      <x:c r="G304" s="131"/>
      <x:c r="H304" s="131"/>
      <x:c r="J304" s="133"/>
    </x:row>
    <x:row r="305">
      <x:c r="C305" s="128"/>
      <x:c r="D305" s="131"/>
      <x:c r="E305" s="131"/>
      <x:c r="F305" s="131"/>
      <x:c r="G305" s="131"/>
      <x:c r="H305" s="131"/>
      <x:c r="J305" s="133"/>
    </x:row>
    <x:row r="306">
      <x:c r="C306" s="128"/>
      <x:c r="D306" s="131"/>
      <x:c r="E306" s="131"/>
      <x:c r="F306" s="131"/>
      <x:c r="G306" s="131"/>
      <x:c r="H306" s="131"/>
      <x:c r="J306" s="133"/>
    </x:row>
    <x:row r="307">
      <x:c r="C307" s="128"/>
      <x:c r="D307" s="131"/>
      <x:c r="E307" s="131"/>
      <x:c r="F307" s="131"/>
      <x:c r="G307" s="131"/>
      <x:c r="H307" s="131"/>
      <x:c r="J307" s="133"/>
    </x:row>
    <x:row r="308">
      <x:c r="C308" s="128"/>
      <x:c r="D308" s="131"/>
      <x:c r="E308" s="131"/>
      <x:c r="F308" s="131"/>
      <x:c r="G308" s="131"/>
      <x:c r="H308" s="131"/>
      <x:c r="J308" s="133"/>
    </x:row>
    <x:row r="309">
      <x:c r="C309" s="128"/>
      <x:c r="D309" s="131"/>
      <x:c r="E309" s="131"/>
      <x:c r="F309" s="131"/>
      <x:c r="G309" s="131"/>
      <x:c r="H309" s="131"/>
      <x:c r="J309" s="133"/>
    </x:row>
    <x:row r="310">
      <x:c r="C310" s="128"/>
      <x:c r="D310" s="131"/>
      <x:c r="E310" s="131"/>
      <x:c r="F310" s="131"/>
      <x:c r="G310" s="131"/>
      <x:c r="H310" s="131"/>
      <x:c r="J310" s="133"/>
    </x:row>
    <x:row r="311">
      <x:c r="C311" s="128"/>
      <x:c r="D311" s="131"/>
      <x:c r="E311" s="131"/>
      <x:c r="F311" s="131"/>
      <x:c r="G311" s="131"/>
      <x:c r="H311" s="131"/>
      <x:c r="J311" s="133"/>
    </x:row>
    <x:row r="312">
      <x:c r="C312" s="128"/>
      <x:c r="D312" s="131"/>
      <x:c r="E312" s="131"/>
      <x:c r="F312" s="131"/>
      <x:c r="G312" s="131"/>
      <x:c r="H312" s="131"/>
      <x:c r="J312" s="133"/>
    </x:row>
    <x:row r="313">
      <x:c r="C313" s="128"/>
      <x:c r="D313" s="131"/>
      <x:c r="E313" s="131"/>
      <x:c r="F313" s="131"/>
      <x:c r="G313" s="131"/>
      <x:c r="H313" s="131"/>
      <x:c r="J313" s="133"/>
    </x:row>
    <x:row r="314">
      <x:c r="C314" s="128"/>
      <x:c r="D314" s="131"/>
      <x:c r="E314" s="131"/>
      <x:c r="F314" s="131"/>
      <x:c r="G314" s="131"/>
      <x:c r="H314" s="131"/>
      <x:c r="J314" s="133"/>
    </x:row>
    <x:row r="315">
      <x:c r="C315" s="128"/>
      <x:c r="D315" s="131"/>
      <x:c r="E315" s="131"/>
      <x:c r="F315" s="131"/>
      <x:c r="G315" s="131"/>
      <x:c r="H315" s="131"/>
      <x:c r="J315" s="133"/>
    </x:row>
    <x:row r="316">
      <x:c r="C316" s="128"/>
      <x:c r="D316" s="131"/>
      <x:c r="E316" s="131"/>
      <x:c r="F316" s="131"/>
      <x:c r="G316" s="131"/>
      <x:c r="H316" s="131"/>
      <x:c r="J316" s="133"/>
    </x:row>
    <x:row r="317">
      <x:c r="C317" s="128"/>
      <x:c r="D317" s="131"/>
      <x:c r="E317" s="131"/>
      <x:c r="F317" s="131"/>
      <x:c r="G317" s="131"/>
      <x:c r="H317" s="131"/>
      <x:c r="J317" s="133"/>
    </x:row>
    <x:row r="318">
      <x:c r="C318" s="128"/>
      <x:c r="D318" s="131"/>
      <x:c r="E318" s="131"/>
      <x:c r="F318" s="131"/>
      <x:c r="G318" s="131"/>
      <x:c r="H318" s="131"/>
      <x:c r="J318" s="133"/>
    </x:row>
    <x:row r="319">
      <x:c r="C319" s="128"/>
      <x:c r="D319" s="131"/>
      <x:c r="E319" s="131"/>
      <x:c r="F319" s="131"/>
      <x:c r="G319" s="131"/>
      <x:c r="H319" s="131"/>
      <x:c r="J319" s="133"/>
    </x:row>
    <x:row r="320">
      <x:c r="C320" s="128"/>
      <x:c r="D320" s="131"/>
      <x:c r="E320" s="131"/>
      <x:c r="F320" s="131"/>
      <x:c r="G320" s="131"/>
      <x:c r="H320" s="131"/>
      <x:c r="J320" s="133"/>
    </x:row>
    <x:row r="321">
      <x:c r="C321" s="128"/>
      <x:c r="D321" s="131"/>
      <x:c r="E321" s="131"/>
      <x:c r="F321" s="131"/>
      <x:c r="G321" s="131"/>
      <x:c r="H321" s="131"/>
      <x:c r="J321" s="133"/>
    </x:row>
    <x:row r="322">
      <x:c r="C322" s="128"/>
      <x:c r="D322" s="131"/>
      <x:c r="E322" s="131"/>
      <x:c r="F322" s="131"/>
      <x:c r="G322" s="131"/>
      <x:c r="H322" s="131"/>
      <x:c r="J322" s="133"/>
    </x:row>
    <x:row r="323">
      <x:c r="C323" s="128"/>
      <x:c r="D323" s="131"/>
      <x:c r="E323" s="131"/>
      <x:c r="F323" s="131"/>
      <x:c r="G323" s="131"/>
      <x:c r="H323" s="131"/>
      <x:c r="J323" s="133"/>
    </x:row>
    <x:row r="324">
      <x:c r="C324" s="128"/>
      <x:c r="D324" s="131"/>
      <x:c r="E324" s="131"/>
      <x:c r="F324" s="131"/>
      <x:c r="G324" s="131"/>
      <x:c r="H324" s="131"/>
      <x:c r="J324" s="133"/>
    </x:row>
    <x:row r="325">
      <x:c r="C325" s="128"/>
      <x:c r="D325" s="131"/>
      <x:c r="E325" s="131"/>
      <x:c r="F325" s="131"/>
      <x:c r="G325" s="131"/>
      <x:c r="H325" s="131"/>
      <x:c r="J325" s="133"/>
    </x:row>
    <x:row r="326">
      <x:c r="C326" s="128"/>
      <x:c r="D326" s="131"/>
      <x:c r="E326" s="131"/>
      <x:c r="F326" s="131"/>
      <x:c r="G326" s="131"/>
      <x:c r="H326" s="131"/>
      <x:c r="J326" s="133"/>
    </x:row>
    <x:row r="327">
      <x:c r="C327" s="128"/>
      <x:c r="D327" s="131"/>
      <x:c r="E327" s="131"/>
      <x:c r="F327" s="131"/>
      <x:c r="G327" s="131"/>
      <x:c r="H327" s="131"/>
      <x:c r="J327" s="133"/>
    </x:row>
    <x:row r="328">
      <x:c r="C328" s="128"/>
      <x:c r="D328" s="131"/>
      <x:c r="E328" s="131"/>
      <x:c r="F328" s="131"/>
      <x:c r="G328" s="131"/>
      <x:c r="H328" s="131"/>
      <x:c r="J328" s="133"/>
    </x:row>
    <x:row r="329">
      <x:c r="C329" s="128"/>
      <x:c r="D329" s="131"/>
      <x:c r="E329" s="131"/>
      <x:c r="F329" s="131"/>
      <x:c r="G329" s="131"/>
      <x:c r="H329" s="131"/>
      <x:c r="J329" s="133"/>
    </x:row>
    <x:row r="330">
      <x:c r="C330" s="128"/>
      <x:c r="D330" s="131"/>
      <x:c r="E330" s="131"/>
      <x:c r="F330" s="131"/>
      <x:c r="G330" s="131"/>
      <x:c r="H330" s="131"/>
      <x:c r="J330" s="133"/>
    </x:row>
    <x:row r="331">
      <x:c r="C331" s="128"/>
      <x:c r="D331" s="131"/>
      <x:c r="E331" s="131"/>
      <x:c r="F331" s="131"/>
      <x:c r="G331" s="131"/>
      <x:c r="H331" s="131"/>
      <x:c r="J331" s="133"/>
    </x:row>
    <x:row r="332">
      <x:c r="C332" s="128"/>
      <x:c r="D332" s="131"/>
      <x:c r="E332" s="131"/>
      <x:c r="F332" s="131"/>
      <x:c r="G332" s="131"/>
      <x:c r="H332" s="131"/>
      <x:c r="J332" s="133"/>
    </x:row>
    <x:row r="333">
      <x:c r="C333" s="128"/>
      <x:c r="D333" s="131"/>
      <x:c r="E333" s="131"/>
      <x:c r="F333" s="131"/>
      <x:c r="G333" s="131"/>
      <x:c r="H333" s="131"/>
      <x:c r="J333" s="133"/>
    </x:row>
    <x:row r="334">
      <x:c r="C334" s="128"/>
      <x:c r="D334" s="131"/>
      <x:c r="E334" s="131"/>
      <x:c r="F334" s="131"/>
      <x:c r="G334" s="131"/>
      <x:c r="H334" s="131"/>
      <x:c r="J334" s="133"/>
    </x:row>
    <x:row r="335">
      <x:c r="C335" s="128"/>
      <x:c r="D335" s="131"/>
      <x:c r="E335" s="131"/>
      <x:c r="F335" s="131"/>
      <x:c r="G335" s="131"/>
      <x:c r="H335" s="131"/>
      <x:c r="J335" s="133"/>
    </x:row>
    <x:row r="336">
      <x:c r="C336" s="128"/>
      <x:c r="D336" s="131"/>
      <x:c r="E336" s="131"/>
      <x:c r="F336" s="131"/>
      <x:c r="G336" s="131"/>
      <x:c r="H336" s="131"/>
      <x:c r="J336" s="133"/>
    </x:row>
    <x:row r="337">
      <x:c r="C337" s="128"/>
      <x:c r="D337" s="131"/>
      <x:c r="E337" s="131"/>
      <x:c r="F337" s="131"/>
      <x:c r="G337" s="131"/>
      <x:c r="H337" s="131"/>
      <x:c r="J337" s="133"/>
    </x:row>
    <x:row r="338">
      <x:c r="C338" s="128"/>
      <x:c r="D338" s="131"/>
      <x:c r="E338" s="131"/>
      <x:c r="F338" s="131"/>
      <x:c r="G338" s="131"/>
      <x:c r="H338" s="131"/>
      <x:c r="J338" s="133"/>
    </x:row>
    <x:row r="339">
      <x:c r="C339" s="128"/>
      <x:c r="D339" s="131"/>
      <x:c r="E339" s="131"/>
      <x:c r="F339" s="131"/>
      <x:c r="G339" s="131"/>
      <x:c r="H339" s="131"/>
      <x:c r="J339" s="133"/>
    </x:row>
    <x:row r="340">
      <x:c r="C340" s="128"/>
      <x:c r="D340" s="131"/>
      <x:c r="E340" s="131"/>
      <x:c r="F340" s="131"/>
      <x:c r="G340" s="131"/>
      <x:c r="H340" s="131"/>
      <x:c r="J340" s="133"/>
    </x:row>
    <x:row r="341">
      <x:c r="C341" s="128"/>
      <x:c r="D341" s="131"/>
      <x:c r="E341" s="131"/>
      <x:c r="F341" s="131"/>
      <x:c r="G341" s="131"/>
      <x:c r="H341" s="131"/>
      <x:c r="J341" s="133"/>
    </x:row>
    <x:row r="342">
      <x:c r="C342" s="128"/>
      <x:c r="D342" s="131"/>
      <x:c r="E342" s="131"/>
      <x:c r="F342" s="131"/>
      <x:c r="G342" s="131"/>
      <x:c r="H342" s="131"/>
      <x:c r="J342" s="133"/>
    </x:row>
    <x:row r="343">
      <x:c r="C343" s="128"/>
      <x:c r="D343" s="131"/>
      <x:c r="E343" s="131"/>
      <x:c r="F343" s="131"/>
      <x:c r="G343" s="131"/>
      <x:c r="H343" s="131"/>
      <x:c r="J343" s="133"/>
    </x:row>
    <x:row r="344">
      <x:c r="C344" s="128"/>
      <x:c r="D344" s="131"/>
      <x:c r="E344" s="131"/>
      <x:c r="F344" s="131"/>
      <x:c r="G344" s="131"/>
      <x:c r="H344" s="131"/>
      <x:c r="J344" s="133"/>
    </x:row>
    <x:row r="345">
      <x:c r="C345" s="128"/>
      <x:c r="D345" s="131"/>
      <x:c r="E345" s="131"/>
      <x:c r="F345" s="131"/>
      <x:c r="G345" s="131"/>
      <x:c r="H345" s="131"/>
      <x:c r="J345" s="133"/>
    </x:row>
    <x:row r="346">
      <x:c r="C346" s="128"/>
      <x:c r="D346" s="131"/>
      <x:c r="E346" s="131"/>
      <x:c r="F346" s="131"/>
      <x:c r="G346" s="131"/>
      <x:c r="H346" s="131"/>
      <x:c r="J346" s="133"/>
    </x:row>
    <x:row r="347">
      <x:c r="C347" s="128"/>
      <x:c r="D347" s="131"/>
      <x:c r="E347" s="131"/>
      <x:c r="F347" s="131"/>
      <x:c r="G347" s="131"/>
      <x:c r="H347" s="131"/>
      <x:c r="J347" s="133"/>
    </x:row>
    <x:row r="348">
      <x:c r="C348" s="128"/>
      <x:c r="D348" s="131"/>
      <x:c r="E348" s="131"/>
      <x:c r="F348" s="131"/>
      <x:c r="G348" s="131"/>
      <x:c r="H348" s="131"/>
      <x:c r="J348" s="133"/>
    </x:row>
    <x:row r="349">
      <x:c r="C349" s="128"/>
      <x:c r="D349" s="131"/>
      <x:c r="E349" s="131"/>
      <x:c r="F349" s="131"/>
      <x:c r="G349" s="131"/>
      <x:c r="H349" s="131"/>
      <x:c r="J349" s="133"/>
    </x:row>
    <x:row r="350">
      <x:c r="C350" s="128"/>
      <x:c r="D350" s="131"/>
      <x:c r="E350" s="131"/>
      <x:c r="F350" s="131"/>
      <x:c r="G350" s="131"/>
      <x:c r="H350" s="131"/>
      <x:c r="J350" s="133"/>
    </x:row>
    <x:row r="351">
      <x:c r="C351" s="128"/>
      <x:c r="D351" s="131"/>
      <x:c r="E351" s="131"/>
      <x:c r="F351" s="131"/>
      <x:c r="G351" s="131"/>
      <x:c r="H351" s="131"/>
      <x:c r="J351" s="133"/>
    </x:row>
    <x:row r="352">
      <x:c r="C352" s="128"/>
      <x:c r="D352" s="131"/>
      <x:c r="E352" s="131"/>
      <x:c r="F352" s="131"/>
      <x:c r="G352" s="131"/>
      <x:c r="H352" s="131"/>
      <x:c r="J352" s="133"/>
    </x:row>
    <x:row r="353">
      <x:c r="C353" s="128"/>
      <x:c r="D353" s="131"/>
      <x:c r="E353" s="131"/>
      <x:c r="F353" s="131"/>
      <x:c r="G353" s="131"/>
      <x:c r="H353" s="131"/>
      <x:c r="J353" s="133"/>
    </x:row>
    <x:row r="354">
      <x:c r="C354" s="128"/>
      <x:c r="D354" s="131"/>
      <x:c r="E354" s="131"/>
      <x:c r="F354" s="131"/>
      <x:c r="G354" s="131"/>
      <x:c r="H354" s="131"/>
      <x:c r="J354" s="133"/>
    </x:row>
    <x:row r="355">
      <x:c r="C355" s="128"/>
      <x:c r="D355" s="131"/>
      <x:c r="E355" s="131"/>
      <x:c r="F355" s="131"/>
      <x:c r="G355" s="131"/>
      <x:c r="H355" s="131"/>
      <x:c r="J355" s="133"/>
    </x:row>
    <x:row r="356">
      <x:c r="C356" s="128"/>
      <x:c r="D356" s="131"/>
      <x:c r="E356" s="131"/>
      <x:c r="F356" s="131"/>
      <x:c r="G356" s="131"/>
      <x:c r="H356" s="131"/>
      <x:c r="J356" s="133"/>
    </x:row>
    <x:row r="357">
      <x:c r="C357" s="128"/>
      <x:c r="D357" s="131"/>
      <x:c r="E357" s="131"/>
      <x:c r="F357" s="131"/>
      <x:c r="G357" s="131"/>
      <x:c r="H357" s="131"/>
      <x:c r="J357" s="133"/>
    </x:row>
    <x:row r="358">
      <x:c r="C358" s="128"/>
      <x:c r="D358" s="131"/>
      <x:c r="E358" s="131"/>
      <x:c r="F358" s="131"/>
      <x:c r="G358" s="131"/>
      <x:c r="H358" s="131"/>
      <x:c r="J358" s="133"/>
    </x:row>
    <x:row r="359">
      <x:c r="C359" s="128"/>
      <x:c r="D359" s="131"/>
      <x:c r="E359" s="131"/>
      <x:c r="F359" s="131"/>
      <x:c r="G359" s="131"/>
      <x:c r="H359" s="131"/>
      <x:c r="J359" s="133"/>
    </x:row>
    <x:row r="360">
      <x:c r="C360" s="128"/>
      <x:c r="D360" s="131"/>
      <x:c r="E360" s="131"/>
      <x:c r="F360" s="131"/>
      <x:c r="G360" s="131"/>
      <x:c r="H360" s="131"/>
      <x:c r="J360" s="133"/>
    </x:row>
    <x:row r="361">
      <x:c r="C361" s="128"/>
      <x:c r="D361" s="131"/>
      <x:c r="E361" s="131"/>
      <x:c r="F361" s="131"/>
      <x:c r="G361" s="131"/>
      <x:c r="H361" s="131"/>
      <x:c r="J361" s="133"/>
    </x:row>
    <x:row r="362">
      <x:c r="C362" s="128"/>
      <x:c r="D362" s="131"/>
      <x:c r="E362" s="131"/>
      <x:c r="F362" s="131"/>
      <x:c r="G362" s="131"/>
      <x:c r="H362" s="131"/>
      <x:c r="J362" s="133"/>
    </x:row>
    <x:row r="363">
      <x:c r="C363" s="128"/>
      <x:c r="D363" s="131"/>
      <x:c r="E363" s="131"/>
      <x:c r="F363" s="131"/>
      <x:c r="G363" s="131"/>
      <x:c r="H363" s="131"/>
      <x:c r="J363" s="133"/>
    </x:row>
    <x:row r="364">
      <x:c r="C364" s="128"/>
      <x:c r="D364" s="131"/>
      <x:c r="E364" s="131"/>
      <x:c r="F364" s="131"/>
      <x:c r="G364" s="131"/>
      <x:c r="H364" s="131"/>
      <x:c r="J364" s="133"/>
    </x:row>
    <x:row r="365">
      <x:c r="C365" s="128"/>
      <x:c r="D365" s="131"/>
      <x:c r="E365" s="131"/>
      <x:c r="F365" s="131"/>
      <x:c r="G365" s="131"/>
      <x:c r="H365" s="131"/>
      <x:c r="J365" s="133"/>
    </x:row>
    <x:row r="366">
      <x:c r="C366" s="128"/>
      <x:c r="D366" s="131"/>
      <x:c r="E366" s="131"/>
      <x:c r="F366" s="131"/>
      <x:c r="G366" s="131"/>
      <x:c r="H366" s="131"/>
      <x:c r="J366" s="133"/>
    </x:row>
    <x:row r="367">
      <x:c r="C367" s="128"/>
      <x:c r="D367" s="131"/>
      <x:c r="E367" s="131"/>
      <x:c r="F367" s="131"/>
      <x:c r="G367" s="131"/>
      <x:c r="H367" s="131"/>
      <x:c r="J367" s="133"/>
    </x:row>
    <x:row r="368">
      <x:c r="C368" s="128"/>
      <x:c r="D368" s="131"/>
      <x:c r="E368" s="131"/>
      <x:c r="F368" s="131"/>
      <x:c r="G368" s="131"/>
      <x:c r="H368" s="131"/>
      <x:c r="J368" s="133"/>
    </x:row>
    <x:row r="369">
      <x:c r="C369" s="128"/>
      <x:c r="D369" s="131"/>
      <x:c r="E369" s="131"/>
      <x:c r="F369" s="131"/>
      <x:c r="G369" s="131"/>
      <x:c r="H369" s="131"/>
      <x:c r="J369" s="133"/>
    </x:row>
    <x:row r="370">
      <x:c r="C370" s="128"/>
      <x:c r="D370" s="131"/>
      <x:c r="E370" s="131"/>
      <x:c r="F370" s="131"/>
      <x:c r="G370" s="131"/>
      <x:c r="H370" s="131"/>
      <x:c r="J370" s="133"/>
    </x:row>
    <x:row r="371">
      <x:c r="C371" s="128"/>
      <x:c r="D371" s="131"/>
      <x:c r="E371" s="131"/>
      <x:c r="F371" s="131"/>
      <x:c r="G371" s="131"/>
      <x:c r="H371" s="131"/>
      <x:c r="J371" s="133"/>
    </x:row>
    <x:row r="372">
      <x:c r="C372" s="128"/>
      <x:c r="D372" s="131"/>
      <x:c r="E372" s="131"/>
      <x:c r="F372" s="131"/>
      <x:c r="G372" s="131"/>
      <x:c r="H372" s="131"/>
      <x:c r="J372" s="133"/>
    </x:row>
    <x:row r="373">
      <x:c r="C373" s="128"/>
      <x:c r="D373" s="131"/>
      <x:c r="E373" s="131"/>
      <x:c r="F373" s="131"/>
      <x:c r="G373" s="131"/>
      <x:c r="H373" s="131"/>
      <x:c r="J373" s="133"/>
    </x:row>
    <x:row r="374">
      <x:c r="C374" s="128"/>
      <x:c r="D374" s="131"/>
      <x:c r="E374" s="131"/>
      <x:c r="F374" s="131"/>
      <x:c r="G374" s="131"/>
      <x:c r="H374" s="131"/>
      <x:c r="J374" s="133"/>
    </x:row>
    <x:row r="375">
      <x:c r="C375" s="128"/>
      <x:c r="D375" s="131"/>
      <x:c r="E375" s="131"/>
      <x:c r="F375" s="131"/>
      <x:c r="G375" s="131"/>
      <x:c r="H375" s="131"/>
      <x:c r="J375" s="133"/>
    </x:row>
    <x:row r="376">
      <x:c r="C376" s="128"/>
      <x:c r="D376" s="131"/>
      <x:c r="E376" s="131"/>
      <x:c r="F376" s="131"/>
      <x:c r="G376" s="131"/>
      <x:c r="H376" s="131"/>
      <x:c r="J376" s="133"/>
    </x:row>
    <x:row r="377">
      <x:c r="C377" s="128"/>
      <x:c r="D377" s="131"/>
      <x:c r="E377" s="131"/>
      <x:c r="F377" s="131"/>
      <x:c r="G377" s="131"/>
      <x:c r="H377" s="131"/>
      <x:c r="J377" s="133"/>
    </x:row>
    <x:row r="378">
      <x:c r="C378" s="128"/>
      <x:c r="D378" s="131"/>
      <x:c r="E378" s="131"/>
      <x:c r="F378" s="131"/>
      <x:c r="G378" s="131"/>
      <x:c r="H378" s="131"/>
      <x:c r="J378" s="133"/>
    </x:row>
    <x:row r="379">
      <x:c r="C379" s="128"/>
      <x:c r="D379" s="131"/>
      <x:c r="E379" s="131"/>
      <x:c r="F379" s="131"/>
      <x:c r="G379" s="131"/>
      <x:c r="H379" s="131"/>
      <x:c r="J379" s="133"/>
    </x:row>
    <x:row r="380">
      <x:c r="C380" s="128"/>
      <x:c r="D380" s="131"/>
      <x:c r="E380" s="131"/>
      <x:c r="F380" s="131"/>
      <x:c r="G380" s="131"/>
      <x:c r="H380" s="131"/>
      <x:c r="J380" s="133"/>
    </x:row>
    <x:row r="381">
      <x:c r="C381" s="128"/>
      <x:c r="D381" s="131"/>
      <x:c r="E381" s="131"/>
      <x:c r="F381" s="131"/>
      <x:c r="G381" s="131"/>
      <x:c r="H381" s="131"/>
      <x:c r="J381" s="133"/>
    </x:row>
    <x:row r="382">
      <x:c r="C382" s="128"/>
      <x:c r="D382" s="131"/>
      <x:c r="E382" s="131"/>
      <x:c r="F382" s="131"/>
      <x:c r="G382" s="131"/>
      <x:c r="H382" s="131"/>
      <x:c r="J382" s="133"/>
    </x:row>
    <x:row r="383">
      <x:c r="C383" s="128"/>
      <x:c r="D383" s="131"/>
      <x:c r="E383" s="131"/>
      <x:c r="F383" s="131"/>
      <x:c r="G383" s="131"/>
      <x:c r="H383" s="131"/>
      <x:c r="J383" s="133"/>
    </x:row>
    <x:row r="384">
      <x:c r="C384" s="128"/>
      <x:c r="D384" s="131"/>
      <x:c r="E384" s="131"/>
      <x:c r="F384" s="131"/>
      <x:c r="G384" s="131"/>
      <x:c r="H384" s="131"/>
      <x:c r="J384" s="133"/>
    </x:row>
    <x:row r="385">
      <x:c r="C385" s="128"/>
      <x:c r="D385" s="131"/>
      <x:c r="E385" s="131"/>
      <x:c r="F385" s="131"/>
      <x:c r="G385" s="131"/>
      <x:c r="H385" s="131"/>
      <x:c r="J385" s="133"/>
    </x:row>
    <x:row r="386">
      <x:c r="C386" s="128"/>
      <x:c r="D386" s="131"/>
      <x:c r="E386" s="131"/>
      <x:c r="F386" s="131"/>
      <x:c r="G386" s="131"/>
      <x:c r="H386" s="131"/>
      <x:c r="J386" s="133"/>
    </x:row>
    <x:row r="387">
      <x:c r="C387" s="128"/>
      <x:c r="D387" s="131"/>
      <x:c r="E387" s="131"/>
      <x:c r="F387" s="131"/>
      <x:c r="G387" s="131"/>
      <x:c r="H387" s="131"/>
      <x:c r="J387" s="133"/>
    </x:row>
    <x:row r="388">
      <x:c r="C388" s="128"/>
      <x:c r="D388" s="131"/>
      <x:c r="E388" s="131"/>
      <x:c r="F388" s="131"/>
      <x:c r="G388" s="131"/>
      <x:c r="H388" s="131"/>
      <x:c r="J388" s="133"/>
    </x:row>
    <x:row r="389">
      <x:c r="C389" s="128"/>
      <x:c r="D389" s="131"/>
      <x:c r="E389" s="131"/>
      <x:c r="F389" s="131"/>
      <x:c r="G389" s="131"/>
      <x:c r="H389" s="131"/>
      <x:c r="J389" s="133"/>
    </x:row>
    <x:row r="390">
      <x:c r="C390" s="128"/>
      <x:c r="D390" s="131"/>
      <x:c r="E390" s="131"/>
      <x:c r="F390" s="131"/>
      <x:c r="G390" s="131"/>
      <x:c r="H390" s="131"/>
      <x:c r="J390" s="133"/>
    </x:row>
    <x:row r="391">
      <x:c r="C391" s="128"/>
      <x:c r="D391" s="131"/>
      <x:c r="E391" s="131"/>
      <x:c r="F391" s="131"/>
      <x:c r="G391" s="131"/>
      <x:c r="H391" s="131"/>
      <x:c r="J391" s="133"/>
    </x:row>
    <x:row r="392">
      <x:c r="C392" s="128"/>
      <x:c r="D392" s="131"/>
      <x:c r="E392" s="131"/>
      <x:c r="F392" s="131"/>
      <x:c r="G392" s="131"/>
      <x:c r="H392" s="131"/>
      <x:c r="J392" s="133"/>
    </x:row>
    <x:row r="393">
      <x:c r="C393" s="128"/>
      <x:c r="D393" s="131"/>
      <x:c r="E393" s="131"/>
      <x:c r="F393" s="131"/>
      <x:c r="G393" s="131"/>
      <x:c r="H393" s="131"/>
      <x:c r="J393" s="133"/>
    </x:row>
    <x:row r="394">
      <x:c r="C394" s="128"/>
      <x:c r="D394" s="131"/>
      <x:c r="E394" s="131"/>
      <x:c r="F394" s="131"/>
      <x:c r="G394" s="131"/>
      <x:c r="H394" s="131"/>
      <x:c r="J394" s="133"/>
    </x:row>
    <x:row r="395">
      <x:c r="C395" s="128"/>
      <x:c r="D395" s="131"/>
      <x:c r="E395" s="131"/>
      <x:c r="F395" s="131"/>
      <x:c r="G395" s="131"/>
      <x:c r="H395" s="131"/>
      <x:c r="J395" s="133"/>
    </x:row>
    <x:row r="396">
      <x:c r="C396" s="128"/>
      <x:c r="D396" s="131"/>
      <x:c r="E396" s="131"/>
      <x:c r="F396" s="131"/>
      <x:c r="G396" s="131"/>
      <x:c r="H396" s="131"/>
      <x:c r="J396" s="133"/>
    </x:row>
    <x:row r="397">
      <x:c r="C397" s="128"/>
      <x:c r="D397" s="131"/>
      <x:c r="E397" s="131"/>
      <x:c r="F397" s="131"/>
      <x:c r="G397" s="131"/>
      <x:c r="H397" s="131"/>
      <x:c r="J397" s="133"/>
    </x:row>
    <x:row r="398">
      <x:c r="C398" s="128"/>
      <x:c r="D398" s="131"/>
      <x:c r="E398" s="131"/>
      <x:c r="F398" s="131"/>
      <x:c r="G398" s="131"/>
      <x:c r="H398" s="131"/>
      <x:c r="J398" s="133"/>
    </x:row>
    <x:row r="399">
      <x:c r="C399" s="128"/>
      <x:c r="D399" s="131"/>
      <x:c r="E399" s="131"/>
      <x:c r="F399" s="131"/>
      <x:c r="G399" s="131"/>
      <x:c r="H399" s="131"/>
      <x:c r="J399" s="133"/>
    </x:row>
    <x:row r="400">
      <x:c r="C400" s="128"/>
      <x:c r="D400" s="131"/>
      <x:c r="E400" s="131"/>
      <x:c r="F400" s="131"/>
      <x:c r="G400" s="131"/>
      <x:c r="H400" s="131"/>
      <x:c r="J400" s="133"/>
    </x:row>
    <x:row r="401">
      <x:c r="C401" s="128"/>
      <x:c r="D401" s="131"/>
      <x:c r="E401" s="131"/>
      <x:c r="F401" s="131"/>
      <x:c r="G401" s="131"/>
      <x:c r="H401" s="131"/>
      <x:c r="J401" s="133"/>
    </x:row>
    <x:row r="402">
      <x:c r="C402" s="128"/>
      <x:c r="D402" s="131"/>
      <x:c r="E402" s="131"/>
      <x:c r="F402" s="131"/>
      <x:c r="G402" s="131"/>
      <x:c r="H402" s="131"/>
      <x:c r="J402" s="133"/>
    </x:row>
    <x:row r="403">
      <x:c r="C403" s="128"/>
      <x:c r="D403" s="131"/>
      <x:c r="E403" s="131"/>
      <x:c r="F403" s="131"/>
      <x:c r="G403" s="131"/>
      <x:c r="H403" s="131"/>
      <x:c r="J403" s="133"/>
    </x:row>
    <x:row r="404">
      <x:c r="C404" s="128"/>
      <x:c r="D404" s="131"/>
      <x:c r="E404" s="131"/>
      <x:c r="F404" s="131"/>
      <x:c r="G404" s="131"/>
      <x:c r="H404" s="131"/>
      <x:c r="J404" s="133"/>
    </x:row>
    <x:row r="405">
      <x:c r="C405" s="128"/>
      <x:c r="D405" s="131"/>
      <x:c r="E405" s="131"/>
      <x:c r="F405" s="131"/>
      <x:c r="G405" s="131"/>
      <x:c r="H405" s="131"/>
      <x:c r="J405" s="133"/>
    </x:row>
    <x:row r="406">
      <x:c r="C406" s="128"/>
      <x:c r="D406" s="131"/>
      <x:c r="E406" s="131"/>
      <x:c r="F406" s="131"/>
      <x:c r="G406" s="131"/>
      <x:c r="H406" s="131"/>
      <x:c r="J406" s="133"/>
    </x:row>
    <x:row r="407">
      <x:c r="C407" s="128"/>
      <x:c r="D407" s="131"/>
      <x:c r="E407" s="131"/>
      <x:c r="F407" s="131"/>
      <x:c r="G407" s="131"/>
      <x:c r="H407" s="131"/>
      <x:c r="J407" s="133"/>
    </x:row>
    <x:row r="408">
      <x:c r="C408" s="128"/>
      <x:c r="D408" s="131"/>
      <x:c r="E408" s="131"/>
      <x:c r="F408" s="131"/>
      <x:c r="G408" s="131"/>
      <x:c r="H408" s="131"/>
      <x:c r="J408" s="133"/>
    </x:row>
    <x:row r="409">
      <x:c r="C409" s="128"/>
      <x:c r="D409" s="131"/>
      <x:c r="E409" s="131"/>
      <x:c r="F409" s="131"/>
      <x:c r="G409" s="131"/>
      <x:c r="H409" s="131"/>
      <x:c r="J409" s="133"/>
    </x:row>
    <x:row r="410">
      <x:c r="C410" s="128"/>
      <x:c r="D410" s="131"/>
      <x:c r="E410" s="131"/>
      <x:c r="F410" s="131"/>
      <x:c r="G410" s="131"/>
      <x:c r="H410" s="131"/>
      <x:c r="J410" s="133"/>
    </x:row>
    <x:row r="411">
      <x:c r="C411" s="128"/>
      <x:c r="D411" s="131"/>
      <x:c r="E411" s="131"/>
      <x:c r="F411" s="131"/>
      <x:c r="G411" s="131"/>
      <x:c r="H411" s="131"/>
      <x:c r="J411" s="133"/>
    </x:row>
    <x:row r="412">
      <x:c r="C412" s="128"/>
      <x:c r="D412" s="131"/>
      <x:c r="E412" s="131"/>
      <x:c r="F412" s="131"/>
      <x:c r="G412" s="131"/>
      <x:c r="H412" s="131"/>
      <x:c r="J412" s="133"/>
    </x:row>
    <x:row r="413">
      <x:c r="C413" s="128"/>
      <x:c r="D413" s="131"/>
      <x:c r="E413" s="131"/>
      <x:c r="F413" s="131"/>
      <x:c r="G413" s="131"/>
      <x:c r="H413" s="131"/>
      <x:c r="J413" s="133"/>
    </x:row>
    <x:row r="414">
      <x:c r="C414" s="128"/>
      <x:c r="D414" s="131"/>
      <x:c r="E414" s="131"/>
      <x:c r="F414" s="131"/>
      <x:c r="G414" s="131"/>
      <x:c r="H414" s="131"/>
      <x:c r="J414" s="133"/>
    </x:row>
    <x:row r="415">
      <x:c r="C415" s="128"/>
      <x:c r="D415" s="131"/>
      <x:c r="E415" s="131"/>
      <x:c r="F415" s="131"/>
      <x:c r="G415" s="131"/>
      <x:c r="H415" s="131"/>
      <x:c r="J415" s="133"/>
    </x:row>
    <x:row r="416">
      <x:c r="C416" s="128"/>
      <x:c r="D416" s="131"/>
      <x:c r="E416" s="131"/>
      <x:c r="F416" s="131"/>
      <x:c r="G416" s="131"/>
      <x:c r="H416" s="131"/>
      <x:c r="J416" s="133"/>
    </x:row>
    <x:row r="417">
      <x:c r="C417" s="128"/>
      <x:c r="D417" s="131"/>
      <x:c r="E417" s="131"/>
      <x:c r="F417" s="131"/>
      <x:c r="G417" s="131"/>
      <x:c r="H417" s="131"/>
      <x:c r="J417" s="133"/>
    </x:row>
    <x:row r="418">
      <x:c r="C418" s="128"/>
      <x:c r="D418" s="131"/>
      <x:c r="E418" s="131"/>
      <x:c r="F418" s="131"/>
      <x:c r="G418" s="131"/>
      <x:c r="H418" s="131"/>
      <x:c r="J418" s="133"/>
    </x:row>
    <x:row r="419">
      <x:c r="C419" s="128"/>
      <x:c r="D419" s="131"/>
      <x:c r="E419" s="131"/>
      <x:c r="F419" s="131"/>
      <x:c r="G419" s="131"/>
      <x:c r="H419" s="131"/>
      <x:c r="J419" s="133"/>
    </x:row>
    <x:row r="420">
      <x:c r="C420" s="128"/>
      <x:c r="D420" s="131"/>
      <x:c r="E420" s="131"/>
      <x:c r="F420" s="131"/>
      <x:c r="G420" s="131"/>
      <x:c r="H420" s="131"/>
      <x:c r="J420" s="133"/>
    </x:row>
    <x:row r="421">
      <x:c r="C421" s="128"/>
      <x:c r="D421" s="131"/>
      <x:c r="E421" s="131"/>
      <x:c r="F421" s="131"/>
      <x:c r="G421" s="131"/>
      <x:c r="H421" s="131"/>
      <x:c r="J421" s="133"/>
    </x:row>
    <x:row r="422">
      <x:c r="C422" s="128"/>
      <x:c r="D422" s="131"/>
      <x:c r="E422" s="131"/>
      <x:c r="F422" s="131"/>
      <x:c r="G422" s="131"/>
      <x:c r="H422" s="131"/>
      <x:c r="J422" s="133"/>
    </x:row>
    <x:row r="423">
      <x:c r="C423" s="128"/>
      <x:c r="D423" s="131"/>
      <x:c r="E423" s="131"/>
      <x:c r="F423" s="131"/>
      <x:c r="G423" s="131"/>
      <x:c r="H423" s="131"/>
      <x:c r="J423" s="133"/>
    </x:row>
    <x:row r="424">
      <x:c r="C424" s="128"/>
      <x:c r="D424" s="131"/>
      <x:c r="E424" s="131"/>
      <x:c r="F424" s="131"/>
      <x:c r="G424" s="131"/>
      <x:c r="H424" s="131"/>
      <x:c r="J424" s="133"/>
    </x:row>
    <x:row r="425">
      <x:c r="C425" s="128"/>
      <x:c r="D425" s="131"/>
      <x:c r="E425" s="131"/>
      <x:c r="F425" s="131"/>
      <x:c r="G425" s="131"/>
      <x:c r="H425" s="131"/>
      <x:c r="J425" s="133"/>
    </x:row>
    <x:row r="426">
      <x:c r="C426" s="128"/>
      <x:c r="D426" s="131"/>
      <x:c r="E426" s="131"/>
      <x:c r="F426" s="131"/>
      <x:c r="G426" s="131"/>
      <x:c r="H426" s="131"/>
      <x:c r="J426" s="133"/>
    </x:row>
    <x:row r="427">
      <x:c r="C427" s="128"/>
      <x:c r="D427" s="131"/>
      <x:c r="E427" s="131"/>
      <x:c r="F427" s="131"/>
      <x:c r="G427" s="131"/>
      <x:c r="H427" s="131"/>
      <x:c r="J427" s="133"/>
    </x:row>
    <x:row r="428">
      <x:c r="C428" s="128"/>
      <x:c r="D428" s="131"/>
      <x:c r="E428" s="131"/>
      <x:c r="F428" s="131"/>
      <x:c r="G428" s="131"/>
      <x:c r="H428" s="131"/>
      <x:c r="J428" s="133"/>
    </x:row>
    <x:row r="429">
      <x:c r="C429" s="128"/>
      <x:c r="D429" s="131"/>
      <x:c r="E429" s="131"/>
      <x:c r="F429" s="131"/>
      <x:c r="G429" s="131"/>
      <x:c r="H429" s="131"/>
      <x:c r="J429" s="133"/>
    </x:row>
    <x:row r="430">
      <x:c r="C430" s="128"/>
      <x:c r="D430" s="131"/>
      <x:c r="E430" s="131"/>
      <x:c r="F430" s="131"/>
      <x:c r="G430" s="131"/>
      <x:c r="H430" s="131"/>
      <x:c r="J430" s="133"/>
    </x:row>
    <x:row r="431">
      <x:c r="C431" s="128"/>
      <x:c r="D431" s="131"/>
      <x:c r="E431" s="131"/>
      <x:c r="F431" s="131"/>
      <x:c r="G431" s="131"/>
      <x:c r="H431" s="131"/>
      <x:c r="J431" s="133"/>
    </x:row>
    <x:row r="432">
      <x:c r="C432" s="128"/>
      <x:c r="D432" s="131"/>
      <x:c r="E432" s="131"/>
      <x:c r="F432" s="131"/>
      <x:c r="G432" s="131"/>
      <x:c r="H432" s="131"/>
      <x:c r="J432" s="133"/>
    </x:row>
    <x:row r="433">
      <x:c r="C433" s="128"/>
      <x:c r="D433" s="131"/>
      <x:c r="E433" s="131"/>
      <x:c r="F433" s="131"/>
      <x:c r="G433" s="131"/>
      <x:c r="H433" s="131"/>
      <x:c r="J433" s="133"/>
    </x:row>
    <x:row r="434">
      <x:c r="C434" s="128"/>
      <x:c r="D434" s="131"/>
      <x:c r="E434" s="131"/>
      <x:c r="F434" s="131"/>
      <x:c r="G434" s="131"/>
      <x:c r="H434" s="131"/>
      <x:c r="J434" s="133"/>
    </x:row>
    <x:row r="435">
      <x:c r="C435" s="128"/>
      <x:c r="D435" s="131"/>
      <x:c r="E435" s="131"/>
      <x:c r="F435" s="131"/>
      <x:c r="G435" s="131"/>
      <x:c r="H435" s="131"/>
      <x:c r="J435" s="133"/>
    </x:row>
    <x:row r="436">
      <x:c r="C436" s="128"/>
      <x:c r="D436" s="131"/>
      <x:c r="E436" s="131"/>
      <x:c r="F436" s="131"/>
      <x:c r="G436" s="131"/>
      <x:c r="H436" s="131"/>
      <x:c r="J436" s="133"/>
    </x:row>
    <x:row r="437">
      <x:c r="C437" s="128"/>
      <x:c r="D437" s="131"/>
      <x:c r="E437" s="131"/>
      <x:c r="F437" s="131"/>
      <x:c r="G437" s="131"/>
      <x:c r="H437" s="131"/>
      <x:c r="J437" s="133"/>
    </x:row>
    <x:row r="438">
      <x:c r="C438" s="128"/>
      <x:c r="D438" s="131"/>
      <x:c r="E438" s="131"/>
      <x:c r="F438" s="131"/>
      <x:c r="G438" s="131"/>
      <x:c r="H438" s="131"/>
      <x:c r="J438" s="133"/>
    </x:row>
    <x:row r="439">
      <x:c r="C439" s="128"/>
      <x:c r="D439" s="131"/>
      <x:c r="E439" s="131"/>
      <x:c r="F439" s="131"/>
      <x:c r="G439" s="131"/>
      <x:c r="H439" s="131"/>
      <x:c r="J439" s="133"/>
    </x:row>
    <x:row r="440">
      <x:c r="C440" s="128"/>
      <x:c r="D440" s="131"/>
      <x:c r="E440" s="131"/>
      <x:c r="F440" s="131"/>
      <x:c r="G440" s="131"/>
      <x:c r="H440" s="131"/>
      <x:c r="J440" s="133"/>
    </x:row>
    <x:row r="441">
      <x:c r="C441" s="128"/>
      <x:c r="D441" s="131"/>
      <x:c r="E441" s="131"/>
      <x:c r="F441" s="131"/>
      <x:c r="G441" s="131"/>
      <x:c r="H441" s="131"/>
      <x:c r="J441" s="133"/>
    </x:row>
    <x:row r="442">
      <x:c r="C442" s="128"/>
      <x:c r="D442" s="131"/>
      <x:c r="E442" s="131"/>
      <x:c r="F442" s="131"/>
      <x:c r="G442" s="131"/>
      <x:c r="H442" s="131"/>
      <x:c r="J442" s="133"/>
    </x:row>
    <x:row r="443">
      <x:c r="C443" s="128"/>
      <x:c r="D443" s="131"/>
      <x:c r="E443" s="131"/>
      <x:c r="F443" s="131"/>
      <x:c r="G443" s="131"/>
      <x:c r="H443" s="131"/>
      <x:c r="J443" s="133"/>
    </x:row>
    <x:row r="444">
      <x:c r="C444" s="128"/>
      <x:c r="D444" s="131"/>
      <x:c r="E444" s="131"/>
      <x:c r="F444" s="131"/>
      <x:c r="G444" s="131"/>
      <x:c r="H444" s="131"/>
      <x:c r="J444" s="133"/>
    </x:row>
    <x:row r="445">
      <x:c r="C445" s="128"/>
      <x:c r="D445" s="131"/>
      <x:c r="E445" s="131"/>
      <x:c r="F445" s="131"/>
      <x:c r="G445" s="131"/>
      <x:c r="H445" s="131"/>
      <x:c r="J445" s="133"/>
    </x:row>
    <x:row r="446">
      <x:c r="C446" s="128"/>
      <x:c r="D446" s="131"/>
      <x:c r="E446" s="131"/>
      <x:c r="F446" s="131"/>
      <x:c r="G446" s="131"/>
      <x:c r="H446" s="131"/>
      <x:c r="J446" s="133"/>
    </x:row>
    <x:row r="447">
      <x:c r="C447" s="128"/>
      <x:c r="D447" s="131"/>
      <x:c r="E447" s="131"/>
      <x:c r="F447" s="131"/>
      <x:c r="G447" s="131"/>
      <x:c r="H447" s="131"/>
      <x:c r="J447" s="133"/>
    </x:row>
    <x:row r="448">
      <x:c r="C448" s="128"/>
      <x:c r="D448" s="131"/>
      <x:c r="E448" s="131"/>
      <x:c r="F448" s="131"/>
      <x:c r="G448" s="131"/>
      <x:c r="H448" s="131"/>
      <x:c r="J448" s="133"/>
    </x:row>
    <x:row r="449">
      <x:c r="C449" s="128"/>
      <x:c r="D449" s="131"/>
      <x:c r="E449" s="131"/>
      <x:c r="F449" s="131"/>
      <x:c r="G449" s="131"/>
      <x:c r="H449" s="131"/>
      <x:c r="J449" s="133"/>
    </x:row>
    <x:row r="450">
      <x:c r="C450" s="128"/>
      <x:c r="D450" s="131"/>
      <x:c r="E450" s="131"/>
      <x:c r="F450" s="131"/>
      <x:c r="G450" s="131"/>
      <x:c r="H450" s="131"/>
      <x:c r="J450" s="133"/>
    </x:row>
    <x:row r="451">
      <x:c r="C451" s="128"/>
      <x:c r="D451" s="131"/>
      <x:c r="E451" s="131"/>
      <x:c r="F451" s="131"/>
      <x:c r="G451" s="131"/>
      <x:c r="H451" s="131"/>
      <x:c r="J451" s="133"/>
    </x:row>
    <x:row r="452">
      <x:c r="C452" s="128"/>
      <x:c r="D452" s="131"/>
      <x:c r="E452" s="131"/>
      <x:c r="F452" s="131"/>
      <x:c r="G452" s="131"/>
      <x:c r="H452" s="131"/>
      <x:c r="J452" s="133"/>
    </x:row>
    <x:row r="453">
      <x:c r="C453" s="128"/>
      <x:c r="D453" s="131"/>
      <x:c r="E453" s="131"/>
      <x:c r="F453" s="131"/>
      <x:c r="G453" s="131"/>
      <x:c r="H453" s="131"/>
      <x:c r="J453" s="133"/>
    </x:row>
    <x:row r="454">
      <x:c r="C454" s="128"/>
      <x:c r="D454" s="131"/>
      <x:c r="E454" s="131"/>
      <x:c r="F454" s="131"/>
      <x:c r="G454" s="131"/>
      <x:c r="H454" s="131"/>
      <x:c r="J454" s="133"/>
    </x:row>
    <x:row r="455">
      <x:c r="C455" s="128"/>
      <x:c r="D455" s="131"/>
      <x:c r="E455" s="131"/>
      <x:c r="F455" s="131"/>
      <x:c r="G455" s="131"/>
      <x:c r="H455" s="131"/>
      <x:c r="J455" s="133"/>
    </x:row>
    <x:row r="456">
      <x:c r="C456" s="128"/>
      <x:c r="D456" s="131"/>
      <x:c r="E456" s="131"/>
      <x:c r="F456" s="131"/>
      <x:c r="G456" s="131"/>
      <x:c r="H456" s="131"/>
      <x:c r="J456" s="133"/>
    </x:row>
    <x:row r="457">
      <x:c r="C457" s="128"/>
      <x:c r="D457" s="131"/>
      <x:c r="E457" s="131"/>
      <x:c r="F457" s="131"/>
      <x:c r="G457" s="131"/>
      <x:c r="H457" s="131"/>
      <x:c r="J457" s="133"/>
    </x:row>
    <x:row r="458">
      <x:c r="C458" s="128"/>
      <x:c r="D458" s="131"/>
      <x:c r="E458" s="131"/>
      <x:c r="F458" s="131"/>
      <x:c r="G458" s="131"/>
      <x:c r="H458" s="131"/>
      <x:c r="J458" s="133"/>
    </x:row>
    <x:row r="459">
      <x:c r="C459" s="128"/>
      <x:c r="D459" s="131"/>
      <x:c r="E459" s="131"/>
      <x:c r="F459" s="131"/>
      <x:c r="G459" s="131"/>
      <x:c r="H459" s="131"/>
      <x:c r="J459" s="133"/>
    </x:row>
    <x:row r="460">
      <x:c r="C460" s="128"/>
      <x:c r="D460" s="131"/>
      <x:c r="E460" s="131"/>
      <x:c r="F460" s="131"/>
      <x:c r="G460" s="131"/>
      <x:c r="H460" s="131"/>
      <x:c r="J460" s="133"/>
    </x:row>
    <x:row r="461">
      <x:c r="C461" s="128"/>
      <x:c r="D461" s="131"/>
      <x:c r="E461" s="131"/>
      <x:c r="F461" s="131"/>
      <x:c r="G461" s="131"/>
      <x:c r="H461" s="131"/>
      <x:c r="J461" s="133"/>
    </x:row>
    <x:row r="462">
      <x:c r="C462" s="128"/>
      <x:c r="D462" s="131"/>
      <x:c r="E462" s="131"/>
      <x:c r="F462" s="131"/>
      <x:c r="G462" s="131"/>
      <x:c r="H462" s="131"/>
      <x:c r="J462" s="133"/>
    </x:row>
    <x:row r="463">
      <x:c r="C463" s="128"/>
      <x:c r="D463" s="131"/>
      <x:c r="E463" s="131"/>
      <x:c r="F463" s="131"/>
      <x:c r="G463" s="131"/>
      <x:c r="H463" s="131"/>
      <x:c r="J463" s="133"/>
    </x:row>
    <x:row r="464">
      <x:c r="C464" s="128"/>
      <x:c r="D464" s="131"/>
      <x:c r="E464" s="131"/>
      <x:c r="F464" s="131"/>
      <x:c r="G464" s="131"/>
      <x:c r="H464" s="131"/>
      <x:c r="J464" s="133"/>
    </x:row>
    <x:row r="465">
      <x:c r="C465" s="128"/>
      <x:c r="D465" s="131"/>
      <x:c r="E465" s="131"/>
      <x:c r="F465" s="131"/>
      <x:c r="G465" s="131"/>
      <x:c r="H465" s="131"/>
      <x:c r="J465" s="133"/>
    </x:row>
    <x:row r="466">
      <x:c r="C466" s="128"/>
      <x:c r="D466" s="131"/>
      <x:c r="E466" s="131"/>
      <x:c r="F466" s="131"/>
      <x:c r="G466" s="131"/>
      <x:c r="H466" s="131"/>
      <x:c r="J466" s="133"/>
    </x:row>
    <x:row r="467">
      <x:c r="C467" s="128"/>
      <x:c r="D467" s="131"/>
      <x:c r="E467" s="131"/>
      <x:c r="F467" s="131"/>
      <x:c r="G467" s="131"/>
      <x:c r="H467" s="131"/>
      <x:c r="J467" s="133"/>
    </x:row>
    <x:row r="468">
      <x:c r="C468" s="128"/>
      <x:c r="D468" s="131"/>
      <x:c r="E468" s="131"/>
      <x:c r="F468" s="131"/>
      <x:c r="G468" s="131"/>
      <x:c r="H468" s="131"/>
      <x:c r="J468" s="133"/>
    </x:row>
    <x:row r="469">
      <x:c r="C469" s="128"/>
      <x:c r="D469" s="131"/>
      <x:c r="E469" s="131"/>
      <x:c r="F469" s="131"/>
      <x:c r="G469" s="131"/>
      <x:c r="H469" s="131"/>
      <x:c r="J469" s="133"/>
    </x:row>
    <x:row r="470">
      <x:c r="C470" s="128"/>
      <x:c r="D470" s="131"/>
      <x:c r="E470" s="131"/>
      <x:c r="F470" s="131"/>
      <x:c r="G470" s="131"/>
      <x:c r="H470" s="131"/>
      <x:c r="J470" s="133"/>
    </x:row>
    <x:row r="471">
      <x:c r="C471" s="128"/>
      <x:c r="D471" s="131"/>
      <x:c r="E471" s="131"/>
      <x:c r="F471" s="131"/>
      <x:c r="G471" s="131"/>
      <x:c r="H471" s="131"/>
      <x:c r="J471" s="133"/>
    </x:row>
    <x:row r="472">
      <x:c r="C472" s="128"/>
      <x:c r="D472" s="131"/>
      <x:c r="E472" s="131"/>
      <x:c r="F472" s="131"/>
      <x:c r="G472" s="131"/>
      <x:c r="H472" s="131"/>
      <x:c r="J472" s="133"/>
    </x:row>
    <x:row r="473">
      <x:c r="C473" s="128"/>
      <x:c r="D473" s="131"/>
      <x:c r="E473" s="131"/>
      <x:c r="F473" s="131"/>
      <x:c r="G473" s="131"/>
      <x:c r="H473" s="131"/>
      <x:c r="J473" s="133"/>
    </x:row>
    <x:row r="474">
      <x:c r="C474" s="128"/>
      <x:c r="D474" s="131"/>
      <x:c r="E474" s="131"/>
      <x:c r="F474" s="131"/>
      <x:c r="G474" s="131"/>
      <x:c r="H474" s="131"/>
      <x:c r="J474" s="133"/>
    </x:row>
    <x:row r="475">
      <x:c r="C475" s="128"/>
      <x:c r="D475" s="131"/>
      <x:c r="E475" s="131"/>
      <x:c r="F475" s="131"/>
      <x:c r="G475" s="131"/>
      <x:c r="H475" s="131"/>
      <x:c r="J475" s="133"/>
    </x:row>
    <x:row r="476">
      <x:c r="C476" s="128"/>
      <x:c r="D476" s="131"/>
      <x:c r="E476" s="131"/>
      <x:c r="F476" s="131"/>
      <x:c r="G476" s="131"/>
      <x:c r="H476" s="131"/>
      <x:c r="J476" s="133"/>
    </x:row>
    <x:row r="477">
      <x:c r="C477" s="128"/>
      <x:c r="D477" s="131"/>
      <x:c r="E477" s="131"/>
      <x:c r="F477" s="131"/>
      <x:c r="G477" s="131"/>
      <x:c r="H477" s="131"/>
      <x:c r="J477" s="133"/>
    </x:row>
    <x:row r="478">
      <x:c r="C478" s="128"/>
      <x:c r="D478" s="131"/>
      <x:c r="E478" s="131"/>
      <x:c r="F478" s="131"/>
      <x:c r="G478" s="131"/>
      <x:c r="H478" s="131"/>
      <x:c r="J478" s="133"/>
    </x:row>
    <x:row r="479">
      <x:c r="C479" s="128"/>
      <x:c r="D479" s="131"/>
      <x:c r="E479" s="131"/>
      <x:c r="F479" s="131"/>
      <x:c r="G479" s="131"/>
      <x:c r="H479" s="131"/>
      <x:c r="J479" s="133"/>
    </x:row>
    <x:row r="480">
      <x:c r="C480" s="128"/>
      <x:c r="D480" s="131"/>
      <x:c r="E480" s="131"/>
      <x:c r="F480" s="131"/>
      <x:c r="G480" s="131"/>
      <x:c r="H480" s="131"/>
      <x:c r="J480" s="133"/>
    </x:row>
    <x:row r="481">
      <x:c r="C481" s="128"/>
      <x:c r="D481" s="131"/>
      <x:c r="E481" s="131"/>
      <x:c r="F481" s="131"/>
      <x:c r="G481" s="131"/>
      <x:c r="H481" s="131"/>
      <x:c r="J481" s="133"/>
    </x:row>
    <x:row r="482">
      <x:c r="C482" s="128"/>
      <x:c r="D482" s="131"/>
      <x:c r="E482" s="131"/>
      <x:c r="F482" s="131"/>
      <x:c r="G482" s="131"/>
      <x:c r="H482" s="131"/>
      <x:c r="J482" s="133"/>
    </x:row>
    <x:row r="483">
      <x:c r="C483" s="128"/>
      <x:c r="D483" s="131"/>
      <x:c r="E483" s="131"/>
      <x:c r="F483" s="131"/>
      <x:c r="G483" s="131"/>
      <x:c r="H483" s="131"/>
      <x:c r="J483" s="133"/>
    </x:row>
    <x:row r="484">
      <x:c r="C484" s="128"/>
      <x:c r="D484" s="131"/>
      <x:c r="E484" s="131"/>
      <x:c r="F484" s="131"/>
      <x:c r="G484" s="131"/>
      <x:c r="H484" s="131"/>
      <x:c r="J484" s="133"/>
    </x:row>
    <x:row r="485">
      <x:c r="C485" s="128"/>
      <x:c r="D485" s="131"/>
      <x:c r="E485" s="131"/>
      <x:c r="F485" s="131"/>
      <x:c r="G485" s="131"/>
      <x:c r="H485" s="131"/>
      <x:c r="J485" s="133"/>
    </x:row>
    <x:row r="486">
      <x:c r="C486" s="128"/>
      <x:c r="D486" s="131"/>
      <x:c r="E486" s="131"/>
      <x:c r="F486" s="131"/>
      <x:c r="G486" s="131"/>
      <x:c r="H486" s="131"/>
      <x:c r="J486" s="133"/>
    </x:row>
    <x:row r="487">
      <x:c r="C487" s="128"/>
      <x:c r="D487" s="131"/>
      <x:c r="E487" s="131"/>
      <x:c r="F487" s="131"/>
      <x:c r="G487" s="131"/>
      <x:c r="H487" s="131"/>
      <x:c r="J487" s="133"/>
    </x:row>
    <x:row r="488">
      <x:c r="C488" s="128"/>
      <x:c r="D488" s="131"/>
      <x:c r="E488" s="131"/>
      <x:c r="F488" s="131"/>
      <x:c r="G488" s="131"/>
      <x:c r="H488" s="131"/>
      <x:c r="J488" s="133"/>
    </x:row>
    <x:row r="489">
      <x:c r="C489" s="128"/>
      <x:c r="D489" s="131"/>
      <x:c r="E489" s="131"/>
      <x:c r="F489" s="131"/>
      <x:c r="G489" s="131"/>
      <x:c r="H489" s="131"/>
      <x:c r="J489" s="133"/>
    </x:row>
    <x:row r="490">
      <x:c r="C490" s="128"/>
      <x:c r="D490" s="131"/>
      <x:c r="E490" s="131"/>
      <x:c r="F490" s="131"/>
      <x:c r="G490" s="131"/>
      <x:c r="H490" s="131"/>
      <x:c r="J490" s="133"/>
    </x:row>
    <x:row r="491">
      <x:c r="C491" s="128"/>
      <x:c r="D491" s="131"/>
      <x:c r="E491" s="131"/>
      <x:c r="F491" s="131"/>
      <x:c r="G491" s="131"/>
      <x:c r="H491" s="131"/>
      <x:c r="J491" s="133"/>
    </x:row>
    <x:row r="492">
      <x:c r="C492" s="128"/>
      <x:c r="D492" s="131"/>
      <x:c r="E492" s="131"/>
      <x:c r="F492" s="131"/>
      <x:c r="G492" s="131"/>
      <x:c r="H492" s="131"/>
      <x:c r="J492" s="133"/>
    </x:row>
    <x:row r="493">
      <x:c r="C493" s="128"/>
      <x:c r="D493" s="131"/>
      <x:c r="E493" s="131"/>
      <x:c r="F493" s="131"/>
      <x:c r="G493" s="131"/>
      <x:c r="H493" s="131"/>
      <x:c r="J493" s="133"/>
    </x:row>
    <x:row r="494">
      <x:c r="C494" s="128"/>
      <x:c r="D494" s="131"/>
      <x:c r="E494" s="131"/>
      <x:c r="F494" s="131"/>
      <x:c r="G494" s="131"/>
      <x:c r="H494" s="131"/>
      <x:c r="J494" s="133"/>
    </x:row>
    <x:row r="495">
      <x:c r="C495" s="128"/>
      <x:c r="D495" s="131"/>
      <x:c r="E495" s="131"/>
      <x:c r="F495" s="131"/>
      <x:c r="G495" s="131"/>
      <x:c r="H495" s="131"/>
      <x:c r="J495" s="133"/>
    </x:row>
    <x:row r="496">
      <x:c r="C496" s="128"/>
      <x:c r="D496" s="131"/>
      <x:c r="E496" s="131"/>
      <x:c r="F496" s="131"/>
      <x:c r="G496" s="131"/>
      <x:c r="H496" s="131"/>
      <x:c r="J496" s="133"/>
    </x:row>
    <x:row r="497">
      <x:c r="C497" s="128"/>
      <x:c r="D497" s="131"/>
      <x:c r="E497" s="131"/>
      <x:c r="F497" s="131"/>
      <x:c r="G497" s="131"/>
      <x:c r="H497" s="131"/>
      <x:c r="J497" s="133"/>
    </x:row>
    <x:row r="498">
      <x:c r="C498" s="128"/>
      <x:c r="D498" s="131"/>
      <x:c r="E498" s="131"/>
      <x:c r="F498" s="131"/>
      <x:c r="G498" s="131"/>
      <x:c r="H498" s="131"/>
      <x:c r="J498" s="133"/>
    </x:row>
    <x:row r="499">
      <x:c r="C499" s="128"/>
      <x:c r="D499" s="131"/>
      <x:c r="E499" s="131"/>
      <x:c r="F499" s="131"/>
      <x:c r="G499" s="131"/>
      <x:c r="H499" s="131"/>
      <x:c r="J499" s="133"/>
    </x:row>
    <x:row r="500">
      <x:c r="C500" s="128"/>
      <x:c r="D500" s="131"/>
      <x:c r="E500" s="131"/>
      <x:c r="F500" s="131"/>
      <x:c r="G500" s="131"/>
      <x:c r="H500" s="131"/>
      <x:c r="J500" s="133"/>
    </x:row>
    <x:row r="501">
      <x:c r="C501" s="128"/>
      <x:c r="D501" s="131"/>
      <x:c r="E501" s="131"/>
      <x:c r="F501" s="131"/>
      <x:c r="G501" s="131"/>
      <x:c r="H501" s="131"/>
      <x:c r="J501" s="133"/>
    </x:row>
    <x:row r="502">
      <x:c r="C502" s="128"/>
      <x:c r="D502" s="131"/>
      <x:c r="E502" s="131"/>
      <x:c r="F502" s="131"/>
      <x:c r="G502" s="131"/>
      <x:c r="H502" s="131"/>
      <x:c r="J502" s="133"/>
    </x:row>
    <x:row r="503">
      <x:c r="C503" s="128"/>
      <x:c r="D503" s="131"/>
      <x:c r="E503" s="131"/>
      <x:c r="F503" s="131"/>
      <x:c r="G503" s="131"/>
      <x:c r="H503" s="131"/>
      <x:c r="J503" s="133"/>
    </x:row>
    <x:row r="504">
      <x:c r="C504" s="128"/>
      <x:c r="D504" s="131"/>
      <x:c r="E504" s="131"/>
      <x:c r="F504" s="131"/>
      <x:c r="G504" s="131"/>
      <x:c r="H504" s="131"/>
      <x:c r="J504" s="133"/>
    </x:row>
    <x:row r="505">
      <x:c r="C505" s="128"/>
      <x:c r="D505" s="131"/>
      <x:c r="E505" s="131"/>
      <x:c r="F505" s="131"/>
      <x:c r="G505" s="131"/>
      <x:c r="H505" s="131"/>
      <x:c r="J505" s="133"/>
    </x:row>
    <x:row r="506">
      <x:c r="C506" s="128"/>
      <x:c r="D506" s="131"/>
      <x:c r="E506" s="131"/>
      <x:c r="F506" s="131"/>
      <x:c r="G506" s="131"/>
      <x:c r="H506" s="131"/>
      <x:c r="J506" s="133"/>
    </x:row>
  </x:sheetData>
  <x:conditionalFormatting sqref="H7:H506">
    <x:cfRule type="cellIs" dxfId="1" priority="1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862e868521d4888"/>
  </x:tableParts>
</x:worksheet>
</file>

<file path=xl/worksheets/sheet8.xml><?xml version="1.0" encoding="utf-8"?>
<x:worksheet xmlns:x="http://schemas.openxmlformats.org/spreadsheetml/2006/main">
  <x:sheetPr>
    <x:tabColor rgb="FFC6B5C1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9" hidden="0" customWidth="1"/>
    <x:col min="4" max="4" width="25" hidden="0" customWidth="1"/>
    <x:col min="5" max="5" width="36" hidden="0" customWidth="1"/>
    <x:col min="6" max="6" width="22" hidden="0" customWidth="1"/>
    <x:col min="7" max="7" width="18" hidden="0" customWidth="1"/>
    <x:col min="8" max="8" width="15" hidden="0" customWidth="1"/>
    <x:col min="9" max="9" width="17" hidden="0" customWidth="1"/>
    <x:col min="10" max="10" width="18" hidden="0" customWidth="1"/>
    <x:col min="11" max="11" width="18" hidden="0" customWidth="1"/>
    <x:col min="12" max="12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Import des e-mails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Alimentation automatique possible par Power Automate, ou saisie des seuls messages nécessitant une action.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9" t="str">
        <x:v>ID</x:v>
      </x:c>
      <x:c r="B6" s="20" t="str">
        <x:v>Boîte mail</x:v>
      </x:c>
      <x:c r="C6" s="20" t="str">
        <x:v>Date réception</x:v>
      </x:c>
      <x:c r="D6" s="20" t="str">
        <x:v>Expéditeur</x:v>
      </x:c>
      <x:c r="E6" s="20" t="str">
        <x:v>Objet</x:v>
      </x:c>
      <x:c r="F6" s="20" t="str">
        <x:v>Catégorie</x:v>
      </x:c>
      <x:c r="G6" s="20" t="str">
        <x:v>Statut</x:v>
      </x:c>
      <x:c r="H6" s="20" t="str">
        <x:v>Priorité</x:v>
      </x:c>
      <x:c r="I6" s="20" t="str">
        <x:v>Échéance</x:v>
      </x:c>
      <x:c r="J6" s="20" t="str">
        <x:v>Responsable</x:v>
      </x:c>
      <x:c r="K6" s="20" t="str">
        <x:v>Dossier lié</x:v>
      </x:c>
      <x:c r="L6" s="21" t="str">
        <x:v>Dernière mise à jour</x:v>
      </x:c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26" t="str">
        <x:v>MAIL-001</x:v>
      </x:c>
      <x:c r="B7" s="126" t="str">
        <x:v>administratif@officine.fr</x:v>
      </x:c>
      <x:c r="C7" s="132" t="n">
        <x:v>46280</x:v>
      </x:c>
      <x:c r="D7" s="126" t="str">
        <x:v>Laboratoire Alpha</x:v>
      </x:c>
      <x:c r="E7" s="126" t="str">
        <x:v>Retour réclamation REC-001</x:v>
      </x:c>
      <x:c r="F7" s="126" t="str">
        <x:v>Réclamation</x:v>
      </x:c>
      <x:c r="G7" s="126" t="str">
        <x:v>À traiter</x:v>
      </x:c>
      <x:c r="H7" s="126" t="str">
        <x:v>Haute</x:v>
      </x:c>
      <x:c r="I7" s="127" t="n">
        <x:v>46280</x:v>
      </x:c>
      <x:c r="J7" s="126" t="str">
        <x:v>Fanny</x:v>
      </x:c>
      <x:c r="K7" s="126" t="str">
        <x:v>REC-001</x:v>
      </x:c>
      <x:c r="L7" s="132" t="n">
        <x:v>46280</x:v>
      </x:c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26" t="str">
        <x:v>MAIL-002</x:v>
      </x:c>
      <x:c r="B8" s="126" t="str">
        <x:v>direction@officine.fr</x:v>
      </x:c>
      <x:c r="C8" s="132" t="n">
        <x:v>46280</x:v>
      </x:c>
      <x:c r="D8" s="126" t="str">
        <x:v>Cabinet comptable</x:v>
      </x:c>
      <x:c r="E8" s="126" t="str">
        <x:v>Pièces manquantes</x:v>
      </x:c>
      <x:c r="F8" s="126" t="str">
        <x:v>Comptabilité</x:v>
      </x:c>
      <x:c r="G8" s="126" t="str">
        <x:v>En cours</x:v>
      </x:c>
      <x:c r="H8" s="126" t="str">
        <x:v>Haute</x:v>
      </x:c>
      <x:c r="I8" s="127" t="n">
        <x:v>46281</x:v>
      </x:c>
      <x:c r="J8" s="126" t="str">
        <x:v>Titulaire</x:v>
      </x:c>
      <x:c r="K8" s="126" t="str">
        <x:v>COMPTA-09</x:v>
      </x:c>
      <x:c r="L8" s="132" t="n">
        <x:v>46280</x:v>
      </x:c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2"/>
      <x:c r="B9" s="2"/>
      <x:c r="C9" s="118"/>
      <x:c r="D9" s="2"/>
      <x:c r="E9" s="2"/>
      <x:c r="F9" s="2"/>
      <x:c r="G9" s="2"/>
      <x:c r="H9" s="2"/>
      <x:c r="I9" s="8"/>
      <x:c r="J9" s="2"/>
      <x:c r="K9" s="2"/>
      <x:c r="L9" s="118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2"/>
      <x:c r="B10" s="2"/>
      <x:c r="C10" s="118"/>
      <x:c r="D10" s="2"/>
      <x:c r="E10" s="2"/>
      <x:c r="F10" s="2"/>
      <x:c r="G10" s="2"/>
      <x:c r="H10" s="2"/>
      <x:c r="I10" s="8"/>
      <x:c r="J10" s="2"/>
      <x:c r="K10" s="2"/>
      <x:c r="L10" s="118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2"/>
      <x:c r="B11" s="2"/>
      <x:c r="C11" s="118"/>
      <x:c r="D11" s="2"/>
      <x:c r="E11" s="2"/>
      <x:c r="F11" s="2"/>
      <x:c r="G11" s="2"/>
      <x:c r="H11" s="2"/>
      <x:c r="I11" s="8"/>
      <x:c r="J11" s="2"/>
      <x:c r="K11" s="2"/>
      <x:c r="L11" s="118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2"/>
      <x:c r="B12" s="2"/>
      <x:c r="C12" s="118"/>
      <x:c r="D12" s="2"/>
      <x:c r="E12" s="2"/>
      <x:c r="F12" s="2"/>
      <x:c r="G12" s="2"/>
      <x:c r="H12" s="2"/>
      <x:c r="I12" s="8"/>
      <x:c r="J12" s="2"/>
      <x:c r="K12" s="2"/>
      <x:c r="L12" s="118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2"/>
      <x:c r="B13" s="2"/>
      <x:c r="C13" s="118"/>
      <x:c r="D13" s="2"/>
      <x:c r="E13" s="2"/>
      <x:c r="F13" s="2"/>
      <x:c r="G13" s="2"/>
      <x:c r="H13" s="2"/>
      <x:c r="I13" s="8"/>
      <x:c r="J13" s="2"/>
      <x:c r="K13" s="2"/>
      <x:c r="L13" s="118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118"/>
      <x:c r="D14" s="2"/>
      <x:c r="E14" s="2"/>
      <x:c r="F14" s="2"/>
      <x:c r="G14" s="2"/>
      <x:c r="H14" s="2"/>
      <x:c r="I14" s="8"/>
      <x:c r="J14" s="2"/>
      <x:c r="K14" s="2"/>
      <x:c r="L14" s="118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118"/>
      <x:c r="D15" s="2"/>
      <x:c r="E15" s="2"/>
      <x:c r="F15" s="2"/>
      <x:c r="G15" s="2"/>
      <x:c r="H15" s="2"/>
      <x:c r="I15" s="8"/>
      <x:c r="J15" s="2"/>
      <x:c r="K15" s="2"/>
      <x:c r="L15" s="118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118"/>
      <x:c r="D16" s="2"/>
      <x:c r="E16" s="2"/>
      <x:c r="F16" s="2"/>
      <x:c r="G16" s="2"/>
      <x:c r="H16" s="2"/>
      <x:c r="I16" s="8"/>
      <x:c r="J16" s="2"/>
      <x:c r="K16" s="2"/>
      <x:c r="L16" s="118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118"/>
      <x:c r="D17" s="2"/>
      <x:c r="E17" s="2"/>
      <x:c r="F17" s="2"/>
      <x:c r="G17" s="2"/>
      <x:c r="H17" s="2"/>
      <x:c r="I17" s="8"/>
      <x:c r="J17" s="2"/>
      <x:c r="K17" s="2"/>
      <x:c r="L17" s="118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118"/>
      <x:c r="D18" s="2"/>
      <x:c r="E18" s="2"/>
      <x:c r="F18" s="2"/>
      <x:c r="G18" s="2"/>
      <x:c r="H18" s="2"/>
      <x:c r="I18" s="8"/>
      <x:c r="J18" s="2"/>
      <x:c r="K18" s="2"/>
      <x:c r="L18" s="118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118"/>
      <x:c r="D19" s="2"/>
      <x:c r="E19" s="2"/>
      <x:c r="F19" s="2"/>
      <x:c r="G19" s="2"/>
      <x:c r="H19" s="2"/>
      <x:c r="I19" s="8"/>
      <x:c r="J19" s="2"/>
      <x:c r="K19" s="2"/>
      <x:c r="L19" s="118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118"/>
      <x:c r="D20" s="2"/>
      <x:c r="E20" s="2"/>
      <x:c r="F20" s="2"/>
      <x:c r="G20" s="2"/>
      <x:c r="H20" s="2"/>
      <x:c r="I20" s="8"/>
      <x:c r="J20" s="2"/>
      <x:c r="K20" s="2"/>
      <x:c r="L20" s="118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118"/>
      <x:c r="D21" s="2"/>
      <x:c r="E21" s="2"/>
      <x:c r="F21" s="2"/>
      <x:c r="G21" s="2"/>
      <x:c r="H21" s="2"/>
      <x:c r="I21" s="8"/>
      <x:c r="J21" s="2"/>
      <x:c r="K21" s="2"/>
      <x:c r="L21" s="118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118"/>
      <x:c r="D22" s="2"/>
      <x:c r="E22" s="2"/>
      <x:c r="F22" s="2"/>
      <x:c r="G22" s="2"/>
      <x:c r="H22" s="2"/>
      <x:c r="I22" s="8"/>
      <x:c r="J22" s="2"/>
      <x:c r="K22" s="2"/>
      <x:c r="L22" s="118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118"/>
      <x:c r="D23" s="2"/>
      <x:c r="E23" s="2"/>
      <x:c r="F23" s="2"/>
      <x:c r="G23" s="2"/>
      <x:c r="H23" s="2"/>
      <x:c r="I23" s="8"/>
      <x:c r="J23" s="2"/>
      <x:c r="K23" s="2"/>
      <x:c r="L23" s="118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118"/>
      <x:c r="D24" s="2"/>
      <x:c r="E24" s="2"/>
      <x:c r="F24" s="2"/>
      <x:c r="G24" s="2"/>
      <x:c r="H24" s="2"/>
      <x:c r="I24" s="8"/>
      <x:c r="J24" s="2"/>
      <x:c r="K24" s="2"/>
      <x:c r="L24" s="118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118"/>
      <x:c r="D25" s="2"/>
      <x:c r="E25" s="2"/>
      <x:c r="F25" s="2"/>
      <x:c r="G25" s="2"/>
      <x:c r="H25" s="2"/>
      <x:c r="I25" s="8"/>
      <x:c r="J25" s="2"/>
      <x:c r="K25" s="2"/>
      <x:c r="L25" s="118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118"/>
      <x:c r="D26" s="2"/>
      <x:c r="E26" s="2"/>
      <x:c r="F26" s="2"/>
      <x:c r="G26" s="2"/>
      <x:c r="H26" s="2"/>
      <x:c r="I26" s="8"/>
      <x:c r="J26" s="2"/>
      <x:c r="K26" s="2"/>
      <x:c r="L26" s="118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118"/>
      <x:c r="D27" s="2"/>
      <x:c r="E27" s="2"/>
      <x:c r="F27" s="2"/>
      <x:c r="G27" s="2"/>
      <x:c r="H27" s="2"/>
      <x:c r="I27" s="8"/>
      <x:c r="J27" s="2"/>
      <x:c r="K27" s="2"/>
      <x:c r="L27" s="118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118"/>
      <x:c r="D28" s="2"/>
      <x:c r="E28" s="2"/>
      <x:c r="F28" s="2"/>
      <x:c r="G28" s="2"/>
      <x:c r="H28" s="2"/>
      <x:c r="I28" s="8"/>
      <x:c r="J28" s="2"/>
      <x:c r="K28" s="2"/>
      <x:c r="L28" s="118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118"/>
      <x:c r="D29" s="2"/>
      <x:c r="E29" s="2"/>
      <x:c r="F29" s="2"/>
      <x:c r="G29" s="2"/>
      <x:c r="H29" s="2"/>
      <x:c r="I29" s="8"/>
      <x:c r="J29" s="2"/>
      <x:c r="K29" s="2"/>
      <x:c r="L29" s="118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118"/>
      <x:c r="D30" s="2"/>
      <x:c r="E30" s="2"/>
      <x:c r="F30" s="2"/>
      <x:c r="G30" s="2"/>
      <x:c r="H30" s="2"/>
      <x:c r="I30" s="8"/>
      <x:c r="J30" s="2"/>
      <x:c r="K30" s="2"/>
      <x:c r="L30" s="118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118"/>
      <x:c r="D31" s="2"/>
      <x:c r="E31" s="2"/>
      <x:c r="F31" s="2"/>
      <x:c r="G31" s="2"/>
      <x:c r="H31" s="2"/>
      <x:c r="I31" s="8"/>
      <x:c r="J31" s="2"/>
      <x:c r="K31" s="2"/>
      <x:c r="L31" s="118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118"/>
      <x:c r="D32" s="2"/>
      <x:c r="E32" s="2"/>
      <x:c r="F32" s="2"/>
      <x:c r="G32" s="2"/>
      <x:c r="H32" s="2"/>
      <x:c r="I32" s="8"/>
      <x:c r="J32" s="2"/>
      <x:c r="K32" s="2"/>
      <x:c r="L32" s="118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118"/>
      <x:c r="D33" s="2"/>
      <x:c r="E33" s="2"/>
      <x:c r="F33" s="2"/>
      <x:c r="G33" s="2"/>
      <x:c r="H33" s="2"/>
      <x:c r="I33" s="8"/>
      <x:c r="J33" s="2"/>
      <x:c r="K33" s="2"/>
      <x:c r="L33" s="118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118"/>
      <x:c r="D34" s="2"/>
      <x:c r="E34" s="2"/>
      <x:c r="F34" s="2"/>
      <x:c r="G34" s="2"/>
      <x:c r="H34" s="2"/>
      <x:c r="I34" s="8"/>
      <x:c r="J34" s="2"/>
      <x:c r="K34" s="2"/>
      <x:c r="L34" s="118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118"/>
      <x:c r="D35" s="2"/>
      <x:c r="E35" s="2"/>
      <x:c r="F35" s="2"/>
      <x:c r="G35" s="2"/>
      <x:c r="H35" s="2"/>
      <x:c r="I35" s="8"/>
      <x:c r="J35" s="2"/>
      <x:c r="K35" s="2"/>
      <x:c r="L35" s="118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118"/>
      <x:c r="D36" s="2"/>
      <x:c r="E36" s="2"/>
      <x:c r="F36" s="2"/>
      <x:c r="G36" s="2"/>
      <x:c r="H36" s="2"/>
      <x:c r="I36" s="8"/>
      <x:c r="J36" s="2"/>
      <x:c r="K36" s="2"/>
      <x:c r="L36" s="118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118"/>
      <x:c r="D37" s="2"/>
      <x:c r="E37" s="2"/>
      <x:c r="F37" s="2"/>
      <x:c r="G37" s="2"/>
      <x:c r="H37" s="2"/>
      <x:c r="I37" s="8"/>
      <x:c r="J37" s="2"/>
      <x:c r="K37" s="2"/>
      <x:c r="L37" s="118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118"/>
      <x:c r="D38" s="2"/>
      <x:c r="E38" s="2"/>
      <x:c r="F38" s="2"/>
      <x:c r="G38" s="2"/>
      <x:c r="H38" s="2"/>
      <x:c r="I38" s="8"/>
      <x:c r="J38" s="2"/>
      <x:c r="K38" s="2"/>
      <x:c r="L38" s="118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118"/>
      <x:c r="D39" s="2"/>
      <x:c r="E39" s="2"/>
      <x:c r="F39" s="2"/>
      <x:c r="G39" s="2"/>
      <x:c r="H39" s="2"/>
      <x:c r="I39" s="8"/>
      <x:c r="J39" s="2"/>
      <x:c r="K39" s="2"/>
      <x:c r="L39" s="118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118"/>
      <x:c r="D40" s="2"/>
      <x:c r="E40" s="2"/>
      <x:c r="F40" s="2"/>
      <x:c r="G40" s="2"/>
      <x:c r="H40" s="2"/>
      <x:c r="I40" s="8"/>
      <x:c r="J40" s="2"/>
      <x:c r="K40" s="2"/>
      <x:c r="L40" s="118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118"/>
      <x:c r="D41" s="2"/>
      <x:c r="E41" s="2"/>
      <x:c r="F41" s="2"/>
      <x:c r="G41" s="2"/>
      <x:c r="H41" s="2"/>
      <x:c r="I41" s="8"/>
      <x:c r="J41" s="2"/>
      <x:c r="K41" s="2"/>
      <x:c r="L41" s="118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118"/>
      <x:c r="D42" s="2"/>
      <x:c r="E42" s="2"/>
      <x:c r="F42" s="2"/>
      <x:c r="G42" s="2"/>
      <x:c r="H42" s="2"/>
      <x:c r="I42" s="8"/>
      <x:c r="J42" s="2"/>
      <x:c r="K42" s="2"/>
      <x:c r="L42" s="118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118"/>
      <x:c r="D43" s="2"/>
      <x:c r="E43" s="2"/>
      <x:c r="F43" s="2"/>
      <x:c r="G43" s="2"/>
      <x:c r="H43" s="2"/>
      <x:c r="I43" s="8"/>
      <x:c r="J43" s="2"/>
      <x:c r="K43" s="2"/>
      <x:c r="L43" s="118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118"/>
      <x:c r="D44" s="2"/>
      <x:c r="E44" s="2"/>
      <x:c r="F44" s="2"/>
      <x:c r="G44" s="2"/>
      <x:c r="H44" s="2"/>
      <x:c r="I44" s="8"/>
      <x:c r="J44" s="2"/>
      <x:c r="K44" s="2"/>
      <x:c r="L44" s="118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118"/>
      <x:c r="D45" s="2"/>
      <x:c r="E45" s="2"/>
      <x:c r="F45" s="2"/>
      <x:c r="G45" s="2"/>
      <x:c r="H45" s="2"/>
      <x:c r="I45" s="8"/>
      <x:c r="J45" s="2"/>
      <x:c r="K45" s="2"/>
      <x:c r="L45" s="118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118"/>
      <x:c r="D46" s="2"/>
      <x:c r="E46" s="2"/>
      <x:c r="F46" s="2"/>
      <x:c r="G46" s="2"/>
      <x:c r="H46" s="2"/>
      <x:c r="I46" s="8"/>
      <x:c r="J46" s="2"/>
      <x:c r="K46" s="2"/>
      <x:c r="L46" s="118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118"/>
      <x:c r="D47" s="2"/>
      <x:c r="E47" s="2"/>
      <x:c r="F47" s="2"/>
      <x:c r="G47" s="2"/>
      <x:c r="H47" s="2"/>
      <x:c r="I47" s="8"/>
      <x:c r="J47" s="2"/>
      <x:c r="K47" s="2"/>
      <x:c r="L47" s="118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118"/>
      <x:c r="D48" s="2"/>
      <x:c r="E48" s="2"/>
      <x:c r="F48" s="2"/>
      <x:c r="G48" s="2"/>
      <x:c r="H48" s="2"/>
      <x:c r="I48" s="8"/>
      <x:c r="J48" s="2"/>
      <x:c r="K48" s="2"/>
      <x:c r="L48" s="118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118"/>
      <x:c r="D49" s="2"/>
      <x:c r="E49" s="2"/>
      <x:c r="F49" s="2"/>
      <x:c r="G49" s="2"/>
      <x:c r="H49" s="2"/>
      <x:c r="I49" s="8"/>
      <x:c r="J49" s="2"/>
      <x:c r="K49" s="2"/>
      <x:c r="L49" s="118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118"/>
      <x:c r="D50" s="2"/>
      <x:c r="E50" s="2"/>
      <x:c r="F50" s="2"/>
      <x:c r="G50" s="2"/>
      <x:c r="H50" s="2"/>
      <x:c r="I50" s="8"/>
      <x:c r="J50" s="2"/>
      <x:c r="K50" s="2"/>
      <x:c r="L50" s="118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118"/>
      <x:c r="D51" s="2"/>
      <x:c r="E51" s="2"/>
      <x:c r="F51" s="2"/>
      <x:c r="G51" s="2"/>
      <x:c r="H51" s="2"/>
      <x:c r="I51" s="8"/>
      <x:c r="J51" s="2"/>
      <x:c r="K51" s="2"/>
      <x:c r="L51" s="118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118"/>
      <x:c r="D52" s="2"/>
      <x:c r="E52" s="2"/>
      <x:c r="F52" s="2"/>
      <x:c r="G52" s="2"/>
      <x:c r="H52" s="2"/>
      <x:c r="I52" s="8"/>
      <x:c r="J52" s="2"/>
      <x:c r="K52" s="2"/>
      <x:c r="L52" s="118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118"/>
      <x:c r="D53" s="2"/>
      <x:c r="E53" s="2"/>
      <x:c r="F53" s="2"/>
      <x:c r="G53" s="2"/>
      <x:c r="H53" s="2"/>
      <x:c r="I53" s="8"/>
      <x:c r="J53" s="2"/>
      <x:c r="K53" s="2"/>
      <x:c r="L53" s="118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118"/>
      <x:c r="D54" s="2"/>
      <x:c r="E54" s="2"/>
      <x:c r="F54" s="2"/>
      <x:c r="G54" s="2"/>
      <x:c r="H54" s="2"/>
      <x:c r="I54" s="8"/>
      <x:c r="J54" s="2"/>
      <x:c r="K54" s="2"/>
      <x:c r="L54" s="118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118"/>
      <x:c r="D55" s="2"/>
      <x:c r="E55" s="2"/>
      <x:c r="F55" s="2"/>
      <x:c r="G55" s="2"/>
      <x:c r="H55" s="2"/>
      <x:c r="I55" s="8"/>
      <x:c r="J55" s="2"/>
      <x:c r="K55" s="2"/>
      <x:c r="L55" s="118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118"/>
      <x:c r="D56" s="2"/>
      <x:c r="E56" s="2"/>
      <x:c r="F56" s="2"/>
      <x:c r="G56" s="2"/>
      <x:c r="H56" s="2"/>
      <x:c r="I56" s="8"/>
      <x:c r="J56" s="2"/>
      <x:c r="K56" s="2"/>
      <x:c r="L56" s="118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118"/>
      <x:c r="D57" s="2"/>
      <x:c r="E57" s="2"/>
      <x:c r="F57" s="2"/>
      <x:c r="G57" s="2"/>
      <x:c r="H57" s="2"/>
      <x:c r="I57" s="8"/>
      <x:c r="J57" s="2"/>
      <x:c r="K57" s="2"/>
      <x:c r="L57" s="118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118"/>
      <x:c r="D58" s="2"/>
      <x:c r="E58" s="2"/>
      <x:c r="F58" s="2"/>
      <x:c r="G58" s="2"/>
      <x:c r="H58" s="2"/>
      <x:c r="I58" s="8"/>
      <x:c r="J58" s="2"/>
      <x:c r="K58" s="2"/>
      <x:c r="L58" s="118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118"/>
      <x:c r="D59" s="2"/>
      <x:c r="E59" s="2"/>
      <x:c r="F59" s="2"/>
      <x:c r="G59" s="2"/>
      <x:c r="H59" s="2"/>
      <x:c r="I59" s="8"/>
      <x:c r="J59" s="2"/>
      <x:c r="K59" s="2"/>
      <x:c r="L59" s="118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118"/>
      <x:c r="D60" s="2"/>
      <x:c r="E60" s="2"/>
      <x:c r="F60" s="2"/>
      <x:c r="G60" s="2"/>
      <x:c r="H60" s="2"/>
      <x:c r="I60" s="8"/>
      <x:c r="J60" s="2"/>
      <x:c r="K60" s="2"/>
      <x:c r="L60" s="118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118"/>
      <x:c r="D61" s="2"/>
      <x:c r="E61" s="2"/>
      <x:c r="F61" s="2"/>
      <x:c r="G61" s="2"/>
      <x:c r="H61" s="2"/>
      <x:c r="I61" s="8"/>
      <x:c r="J61" s="2"/>
      <x:c r="K61" s="2"/>
      <x:c r="L61" s="118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118"/>
      <x:c r="D62" s="2"/>
      <x:c r="E62" s="2"/>
      <x:c r="F62" s="2"/>
      <x:c r="G62" s="2"/>
      <x:c r="H62" s="2"/>
      <x:c r="I62" s="8"/>
      <x:c r="J62" s="2"/>
      <x:c r="K62" s="2"/>
      <x:c r="L62" s="118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118"/>
      <x:c r="D63" s="2"/>
      <x:c r="E63" s="2"/>
      <x:c r="F63" s="2"/>
      <x:c r="G63" s="2"/>
      <x:c r="H63" s="2"/>
      <x:c r="I63" s="8"/>
      <x:c r="J63" s="2"/>
      <x:c r="K63" s="2"/>
      <x:c r="L63" s="118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118"/>
      <x:c r="D64" s="2"/>
      <x:c r="E64" s="2"/>
      <x:c r="F64" s="2"/>
      <x:c r="G64" s="2"/>
      <x:c r="H64" s="2"/>
      <x:c r="I64" s="8"/>
      <x:c r="J64" s="2"/>
      <x:c r="K64" s="2"/>
      <x:c r="L64" s="118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118"/>
      <x:c r="D65" s="2"/>
      <x:c r="E65" s="2"/>
      <x:c r="F65" s="2"/>
      <x:c r="G65" s="2"/>
      <x:c r="H65" s="2"/>
      <x:c r="I65" s="8"/>
      <x:c r="J65" s="2"/>
      <x:c r="K65" s="2"/>
      <x:c r="L65" s="118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118"/>
      <x:c r="D66" s="2"/>
      <x:c r="E66" s="2"/>
      <x:c r="F66" s="2"/>
      <x:c r="G66" s="2"/>
      <x:c r="H66" s="2"/>
      <x:c r="I66" s="8"/>
      <x:c r="J66" s="2"/>
      <x:c r="K66" s="2"/>
      <x:c r="L66" s="118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118"/>
      <x:c r="D67" s="2"/>
      <x:c r="E67" s="2"/>
      <x:c r="F67" s="2"/>
      <x:c r="G67" s="2"/>
      <x:c r="H67" s="2"/>
      <x:c r="I67" s="8"/>
      <x:c r="J67" s="2"/>
      <x:c r="K67" s="2"/>
      <x:c r="L67" s="118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118"/>
      <x:c r="D68" s="2"/>
      <x:c r="E68" s="2"/>
      <x:c r="F68" s="2"/>
      <x:c r="G68" s="2"/>
      <x:c r="H68" s="2"/>
      <x:c r="I68" s="8"/>
      <x:c r="J68" s="2"/>
      <x:c r="K68" s="2"/>
      <x:c r="L68" s="118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118"/>
      <x:c r="D69" s="2"/>
      <x:c r="E69" s="2"/>
      <x:c r="F69" s="2"/>
      <x:c r="G69" s="2"/>
      <x:c r="H69" s="2"/>
      <x:c r="I69" s="8"/>
      <x:c r="J69" s="2"/>
      <x:c r="K69" s="2"/>
      <x:c r="L69" s="118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118"/>
      <x:c r="D70" s="2"/>
      <x:c r="E70" s="2"/>
      <x:c r="F70" s="2"/>
      <x:c r="G70" s="2"/>
      <x:c r="H70" s="2"/>
      <x:c r="I70" s="8"/>
      <x:c r="J70" s="2"/>
      <x:c r="K70" s="2"/>
      <x:c r="L70" s="118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  <x:row r="71">
      <x:c r="C71" s="133"/>
      <x:c r="I71" s="128"/>
      <x:c r="L71" s="133"/>
    </x:row>
    <x:row r="72">
      <x:c r="C72" s="133"/>
      <x:c r="I72" s="128"/>
      <x:c r="L72" s="133"/>
    </x:row>
    <x:row r="73">
      <x:c r="C73" s="133"/>
      <x:c r="I73" s="128"/>
      <x:c r="L73" s="133"/>
    </x:row>
    <x:row r="74">
      <x:c r="C74" s="133"/>
      <x:c r="I74" s="128"/>
      <x:c r="L74" s="133"/>
    </x:row>
    <x:row r="75">
      <x:c r="C75" s="133"/>
      <x:c r="I75" s="128"/>
      <x:c r="L75" s="133"/>
    </x:row>
    <x:row r="76">
      <x:c r="C76" s="133"/>
      <x:c r="I76" s="128"/>
      <x:c r="L76" s="133"/>
    </x:row>
    <x:row r="77">
      <x:c r="C77" s="133"/>
      <x:c r="I77" s="128"/>
      <x:c r="L77" s="133"/>
    </x:row>
    <x:row r="78">
      <x:c r="C78" s="133"/>
      <x:c r="I78" s="128"/>
      <x:c r="L78" s="133"/>
    </x:row>
    <x:row r="79">
      <x:c r="C79" s="133"/>
      <x:c r="I79" s="128"/>
      <x:c r="L79" s="133"/>
    </x:row>
    <x:row r="80">
      <x:c r="C80" s="133"/>
      <x:c r="I80" s="128"/>
      <x:c r="L80" s="133"/>
    </x:row>
    <x:row r="81">
      <x:c r="C81" s="133"/>
      <x:c r="I81" s="128"/>
      <x:c r="L81" s="133"/>
    </x:row>
    <x:row r="82">
      <x:c r="C82" s="133"/>
      <x:c r="I82" s="128"/>
      <x:c r="L82" s="133"/>
    </x:row>
    <x:row r="83">
      <x:c r="C83" s="133"/>
      <x:c r="I83" s="128"/>
      <x:c r="L83" s="133"/>
    </x:row>
    <x:row r="84">
      <x:c r="C84" s="133"/>
      <x:c r="I84" s="128"/>
      <x:c r="L84" s="133"/>
    </x:row>
    <x:row r="85">
      <x:c r="C85" s="133"/>
      <x:c r="I85" s="128"/>
      <x:c r="L85" s="133"/>
    </x:row>
    <x:row r="86">
      <x:c r="C86" s="133"/>
      <x:c r="I86" s="128"/>
      <x:c r="L86" s="133"/>
    </x:row>
    <x:row r="87">
      <x:c r="C87" s="133"/>
      <x:c r="I87" s="128"/>
      <x:c r="L87" s="133"/>
    </x:row>
    <x:row r="88">
      <x:c r="C88" s="133"/>
      <x:c r="I88" s="128"/>
      <x:c r="L88" s="133"/>
    </x:row>
    <x:row r="89">
      <x:c r="C89" s="133"/>
      <x:c r="I89" s="128"/>
      <x:c r="L89" s="133"/>
    </x:row>
    <x:row r="90">
      <x:c r="C90" s="133"/>
      <x:c r="I90" s="128"/>
      <x:c r="L90" s="133"/>
    </x:row>
    <x:row r="91">
      <x:c r="C91" s="133"/>
      <x:c r="I91" s="128"/>
      <x:c r="L91" s="133"/>
    </x:row>
    <x:row r="92">
      <x:c r="C92" s="133"/>
      <x:c r="I92" s="128"/>
      <x:c r="L92" s="133"/>
    </x:row>
    <x:row r="93">
      <x:c r="C93" s="133"/>
      <x:c r="I93" s="128"/>
      <x:c r="L93" s="133"/>
    </x:row>
    <x:row r="94">
      <x:c r="C94" s="133"/>
      <x:c r="I94" s="128"/>
      <x:c r="L94" s="133"/>
    </x:row>
    <x:row r="95">
      <x:c r="C95" s="133"/>
      <x:c r="I95" s="128"/>
      <x:c r="L95" s="133"/>
    </x:row>
    <x:row r="96">
      <x:c r="C96" s="133"/>
      <x:c r="I96" s="128"/>
      <x:c r="L96" s="133"/>
    </x:row>
    <x:row r="97">
      <x:c r="C97" s="133"/>
      <x:c r="I97" s="128"/>
      <x:c r="L97" s="133"/>
    </x:row>
    <x:row r="98">
      <x:c r="C98" s="133"/>
      <x:c r="I98" s="128"/>
      <x:c r="L98" s="133"/>
    </x:row>
    <x:row r="99">
      <x:c r="C99" s="133"/>
      <x:c r="I99" s="128"/>
      <x:c r="L99" s="133"/>
    </x:row>
    <x:row r="100">
      <x:c r="C100" s="133"/>
      <x:c r="I100" s="128"/>
      <x:c r="L100" s="133"/>
    </x:row>
    <x:row r="101">
      <x:c r="C101" s="133"/>
      <x:c r="I101" s="128"/>
      <x:c r="L101" s="133"/>
    </x:row>
    <x:row r="102">
      <x:c r="C102" s="133"/>
      <x:c r="I102" s="128"/>
      <x:c r="L102" s="133"/>
    </x:row>
    <x:row r="103">
      <x:c r="C103" s="133"/>
      <x:c r="I103" s="128"/>
      <x:c r="L103" s="133"/>
    </x:row>
    <x:row r="104">
      <x:c r="C104" s="133"/>
      <x:c r="I104" s="128"/>
      <x:c r="L104" s="133"/>
    </x:row>
    <x:row r="105">
      <x:c r="C105" s="133"/>
      <x:c r="I105" s="128"/>
      <x:c r="L105" s="133"/>
    </x:row>
    <x:row r="106">
      <x:c r="C106" s="133"/>
      <x:c r="I106" s="128"/>
      <x:c r="L106" s="133"/>
    </x:row>
    <x:row r="107">
      <x:c r="C107" s="133"/>
      <x:c r="I107" s="128"/>
      <x:c r="L107" s="133"/>
    </x:row>
    <x:row r="108">
      <x:c r="C108" s="133"/>
      <x:c r="I108" s="128"/>
      <x:c r="L108" s="133"/>
    </x:row>
    <x:row r="109">
      <x:c r="C109" s="133"/>
      <x:c r="I109" s="128"/>
      <x:c r="L109" s="133"/>
    </x:row>
    <x:row r="110">
      <x:c r="C110" s="133"/>
      <x:c r="I110" s="128"/>
      <x:c r="L110" s="133"/>
    </x:row>
    <x:row r="111">
      <x:c r="C111" s="133"/>
      <x:c r="I111" s="128"/>
      <x:c r="L111" s="133"/>
    </x:row>
    <x:row r="112">
      <x:c r="C112" s="133"/>
      <x:c r="I112" s="128"/>
      <x:c r="L112" s="133"/>
    </x:row>
    <x:row r="113">
      <x:c r="C113" s="133"/>
      <x:c r="I113" s="128"/>
      <x:c r="L113" s="133"/>
    </x:row>
    <x:row r="114">
      <x:c r="C114" s="133"/>
      <x:c r="I114" s="128"/>
      <x:c r="L114" s="133"/>
    </x:row>
    <x:row r="115">
      <x:c r="C115" s="133"/>
      <x:c r="I115" s="128"/>
      <x:c r="L115" s="133"/>
    </x:row>
    <x:row r="116">
      <x:c r="C116" s="133"/>
      <x:c r="I116" s="128"/>
      <x:c r="L116" s="133"/>
    </x:row>
    <x:row r="117">
      <x:c r="C117" s="133"/>
      <x:c r="I117" s="128"/>
      <x:c r="L117" s="133"/>
    </x:row>
    <x:row r="118">
      <x:c r="C118" s="133"/>
      <x:c r="I118" s="128"/>
      <x:c r="L118" s="133"/>
    </x:row>
    <x:row r="119">
      <x:c r="C119" s="133"/>
      <x:c r="I119" s="128"/>
      <x:c r="L119" s="133"/>
    </x:row>
    <x:row r="120">
      <x:c r="C120" s="133"/>
      <x:c r="I120" s="128"/>
      <x:c r="L120" s="133"/>
    </x:row>
    <x:row r="121">
      <x:c r="C121" s="133"/>
      <x:c r="I121" s="128"/>
      <x:c r="L121" s="133"/>
    </x:row>
    <x:row r="122">
      <x:c r="C122" s="133"/>
      <x:c r="I122" s="128"/>
      <x:c r="L122" s="133"/>
    </x:row>
    <x:row r="123">
      <x:c r="C123" s="133"/>
      <x:c r="I123" s="128"/>
      <x:c r="L123" s="133"/>
    </x:row>
    <x:row r="124">
      <x:c r="C124" s="133"/>
      <x:c r="I124" s="128"/>
      <x:c r="L124" s="133"/>
    </x:row>
    <x:row r="125">
      <x:c r="C125" s="133"/>
      <x:c r="I125" s="128"/>
      <x:c r="L125" s="133"/>
    </x:row>
    <x:row r="126">
      <x:c r="C126" s="133"/>
      <x:c r="I126" s="128"/>
      <x:c r="L126" s="133"/>
    </x:row>
    <x:row r="127">
      <x:c r="C127" s="133"/>
      <x:c r="I127" s="128"/>
      <x:c r="L127" s="133"/>
    </x:row>
    <x:row r="128">
      <x:c r="C128" s="133"/>
      <x:c r="I128" s="128"/>
      <x:c r="L128" s="133"/>
    </x:row>
    <x:row r="129">
      <x:c r="C129" s="133"/>
      <x:c r="I129" s="128"/>
      <x:c r="L129" s="133"/>
    </x:row>
    <x:row r="130">
      <x:c r="C130" s="133"/>
      <x:c r="I130" s="128"/>
      <x:c r="L130" s="133"/>
    </x:row>
    <x:row r="131">
      <x:c r="C131" s="133"/>
      <x:c r="I131" s="128"/>
      <x:c r="L131" s="133"/>
    </x:row>
    <x:row r="132">
      <x:c r="C132" s="133"/>
      <x:c r="I132" s="128"/>
      <x:c r="L132" s="133"/>
    </x:row>
    <x:row r="133">
      <x:c r="C133" s="133"/>
      <x:c r="I133" s="128"/>
      <x:c r="L133" s="133"/>
    </x:row>
    <x:row r="134">
      <x:c r="C134" s="133"/>
      <x:c r="I134" s="128"/>
      <x:c r="L134" s="133"/>
    </x:row>
    <x:row r="135">
      <x:c r="C135" s="133"/>
      <x:c r="I135" s="128"/>
      <x:c r="L135" s="133"/>
    </x:row>
    <x:row r="136">
      <x:c r="C136" s="133"/>
      <x:c r="I136" s="128"/>
      <x:c r="L136" s="133"/>
    </x:row>
    <x:row r="137">
      <x:c r="C137" s="133"/>
      <x:c r="I137" s="128"/>
      <x:c r="L137" s="133"/>
    </x:row>
    <x:row r="138">
      <x:c r="C138" s="133"/>
      <x:c r="I138" s="128"/>
      <x:c r="L138" s="133"/>
    </x:row>
    <x:row r="139">
      <x:c r="C139" s="133"/>
      <x:c r="I139" s="128"/>
      <x:c r="L139" s="133"/>
    </x:row>
    <x:row r="140">
      <x:c r="C140" s="133"/>
      <x:c r="I140" s="128"/>
      <x:c r="L140" s="133"/>
    </x:row>
    <x:row r="141">
      <x:c r="C141" s="133"/>
      <x:c r="I141" s="128"/>
      <x:c r="L141" s="133"/>
    </x:row>
    <x:row r="142">
      <x:c r="C142" s="133"/>
      <x:c r="I142" s="128"/>
      <x:c r="L142" s="133"/>
    </x:row>
    <x:row r="143">
      <x:c r="C143" s="133"/>
      <x:c r="I143" s="128"/>
      <x:c r="L143" s="133"/>
    </x:row>
    <x:row r="144">
      <x:c r="C144" s="133"/>
      <x:c r="I144" s="128"/>
      <x:c r="L144" s="133"/>
    </x:row>
    <x:row r="145">
      <x:c r="C145" s="133"/>
      <x:c r="I145" s="128"/>
      <x:c r="L145" s="133"/>
    </x:row>
    <x:row r="146">
      <x:c r="C146" s="133"/>
      <x:c r="I146" s="128"/>
      <x:c r="L146" s="133"/>
    </x:row>
    <x:row r="147">
      <x:c r="C147" s="133"/>
      <x:c r="I147" s="128"/>
      <x:c r="L147" s="133"/>
    </x:row>
    <x:row r="148">
      <x:c r="C148" s="133"/>
      <x:c r="I148" s="128"/>
      <x:c r="L148" s="133"/>
    </x:row>
    <x:row r="149">
      <x:c r="C149" s="133"/>
      <x:c r="I149" s="128"/>
      <x:c r="L149" s="133"/>
    </x:row>
    <x:row r="150">
      <x:c r="C150" s="133"/>
      <x:c r="I150" s="128"/>
      <x:c r="L150" s="133"/>
    </x:row>
    <x:row r="151">
      <x:c r="C151" s="133"/>
      <x:c r="I151" s="128"/>
      <x:c r="L151" s="133"/>
    </x:row>
    <x:row r="152">
      <x:c r="C152" s="133"/>
      <x:c r="I152" s="128"/>
      <x:c r="L152" s="133"/>
    </x:row>
    <x:row r="153">
      <x:c r="C153" s="133"/>
      <x:c r="I153" s="128"/>
      <x:c r="L153" s="133"/>
    </x:row>
    <x:row r="154">
      <x:c r="C154" s="133"/>
      <x:c r="I154" s="128"/>
      <x:c r="L154" s="133"/>
    </x:row>
    <x:row r="155">
      <x:c r="C155" s="133"/>
      <x:c r="I155" s="128"/>
      <x:c r="L155" s="133"/>
    </x:row>
    <x:row r="156">
      <x:c r="C156" s="133"/>
      <x:c r="I156" s="128"/>
      <x:c r="L156" s="133"/>
    </x:row>
    <x:row r="157">
      <x:c r="C157" s="133"/>
      <x:c r="I157" s="128"/>
      <x:c r="L157" s="133"/>
    </x:row>
    <x:row r="158">
      <x:c r="C158" s="133"/>
      <x:c r="I158" s="128"/>
      <x:c r="L158" s="133"/>
    </x:row>
    <x:row r="159">
      <x:c r="C159" s="133"/>
      <x:c r="I159" s="128"/>
      <x:c r="L159" s="133"/>
    </x:row>
    <x:row r="160">
      <x:c r="C160" s="133"/>
      <x:c r="I160" s="128"/>
      <x:c r="L160" s="133"/>
    </x:row>
    <x:row r="161">
      <x:c r="C161" s="133"/>
      <x:c r="I161" s="128"/>
      <x:c r="L161" s="133"/>
    </x:row>
    <x:row r="162">
      <x:c r="C162" s="133"/>
      <x:c r="I162" s="128"/>
      <x:c r="L162" s="133"/>
    </x:row>
    <x:row r="163">
      <x:c r="C163" s="133"/>
      <x:c r="I163" s="128"/>
      <x:c r="L163" s="133"/>
    </x:row>
    <x:row r="164">
      <x:c r="C164" s="133"/>
      <x:c r="I164" s="128"/>
      <x:c r="L164" s="133"/>
    </x:row>
    <x:row r="165">
      <x:c r="C165" s="133"/>
      <x:c r="I165" s="128"/>
      <x:c r="L165" s="133"/>
    </x:row>
    <x:row r="166">
      <x:c r="C166" s="133"/>
      <x:c r="I166" s="128"/>
      <x:c r="L166" s="133"/>
    </x:row>
    <x:row r="167">
      <x:c r="C167" s="133"/>
      <x:c r="I167" s="128"/>
      <x:c r="L167" s="133"/>
    </x:row>
    <x:row r="168">
      <x:c r="C168" s="133"/>
      <x:c r="I168" s="128"/>
      <x:c r="L168" s="133"/>
    </x:row>
    <x:row r="169">
      <x:c r="C169" s="133"/>
      <x:c r="I169" s="128"/>
      <x:c r="L169" s="133"/>
    </x:row>
    <x:row r="170">
      <x:c r="C170" s="133"/>
      <x:c r="I170" s="128"/>
      <x:c r="L170" s="133"/>
    </x:row>
    <x:row r="171">
      <x:c r="C171" s="133"/>
      <x:c r="I171" s="128"/>
      <x:c r="L171" s="133"/>
    </x:row>
    <x:row r="172">
      <x:c r="C172" s="133"/>
      <x:c r="I172" s="128"/>
      <x:c r="L172" s="133"/>
    </x:row>
    <x:row r="173">
      <x:c r="C173" s="133"/>
      <x:c r="I173" s="128"/>
      <x:c r="L173" s="133"/>
    </x:row>
    <x:row r="174">
      <x:c r="C174" s="133"/>
      <x:c r="I174" s="128"/>
      <x:c r="L174" s="133"/>
    </x:row>
    <x:row r="175">
      <x:c r="C175" s="133"/>
      <x:c r="I175" s="128"/>
      <x:c r="L175" s="133"/>
    </x:row>
    <x:row r="176">
      <x:c r="C176" s="133"/>
      <x:c r="I176" s="128"/>
      <x:c r="L176" s="133"/>
    </x:row>
    <x:row r="177">
      <x:c r="C177" s="133"/>
      <x:c r="I177" s="128"/>
      <x:c r="L177" s="133"/>
    </x:row>
    <x:row r="178">
      <x:c r="C178" s="133"/>
      <x:c r="I178" s="128"/>
      <x:c r="L178" s="133"/>
    </x:row>
    <x:row r="179">
      <x:c r="C179" s="133"/>
      <x:c r="I179" s="128"/>
      <x:c r="L179" s="133"/>
    </x:row>
    <x:row r="180">
      <x:c r="C180" s="133"/>
      <x:c r="I180" s="128"/>
      <x:c r="L180" s="133"/>
    </x:row>
    <x:row r="181">
      <x:c r="C181" s="133"/>
      <x:c r="I181" s="128"/>
      <x:c r="L181" s="133"/>
    </x:row>
    <x:row r="182">
      <x:c r="C182" s="133"/>
      <x:c r="I182" s="128"/>
      <x:c r="L182" s="133"/>
    </x:row>
    <x:row r="183">
      <x:c r="C183" s="133"/>
      <x:c r="I183" s="128"/>
      <x:c r="L183" s="133"/>
    </x:row>
    <x:row r="184">
      <x:c r="C184" s="133"/>
      <x:c r="I184" s="128"/>
      <x:c r="L184" s="133"/>
    </x:row>
    <x:row r="185">
      <x:c r="C185" s="133"/>
      <x:c r="I185" s="128"/>
      <x:c r="L185" s="133"/>
    </x:row>
    <x:row r="186">
      <x:c r="C186" s="133"/>
      <x:c r="I186" s="128"/>
      <x:c r="L186" s="133"/>
    </x:row>
    <x:row r="187">
      <x:c r="C187" s="133"/>
      <x:c r="I187" s="128"/>
      <x:c r="L187" s="133"/>
    </x:row>
    <x:row r="188">
      <x:c r="C188" s="133"/>
      <x:c r="I188" s="128"/>
      <x:c r="L188" s="133"/>
    </x:row>
    <x:row r="189">
      <x:c r="C189" s="133"/>
      <x:c r="I189" s="128"/>
      <x:c r="L189" s="133"/>
    </x:row>
    <x:row r="190">
      <x:c r="C190" s="133"/>
      <x:c r="I190" s="128"/>
      <x:c r="L190" s="133"/>
    </x:row>
    <x:row r="191">
      <x:c r="C191" s="133"/>
      <x:c r="I191" s="128"/>
      <x:c r="L191" s="133"/>
    </x:row>
    <x:row r="192">
      <x:c r="C192" s="133"/>
      <x:c r="I192" s="128"/>
      <x:c r="L192" s="133"/>
    </x:row>
    <x:row r="193">
      <x:c r="C193" s="133"/>
      <x:c r="I193" s="128"/>
      <x:c r="L193" s="133"/>
    </x:row>
    <x:row r="194">
      <x:c r="C194" s="133"/>
      <x:c r="I194" s="128"/>
      <x:c r="L194" s="133"/>
    </x:row>
    <x:row r="195">
      <x:c r="C195" s="133"/>
      <x:c r="I195" s="128"/>
      <x:c r="L195" s="133"/>
    </x:row>
    <x:row r="196">
      <x:c r="C196" s="133"/>
      <x:c r="I196" s="128"/>
      <x:c r="L196" s="133"/>
    </x:row>
    <x:row r="197">
      <x:c r="C197" s="133"/>
      <x:c r="I197" s="128"/>
      <x:c r="L197" s="133"/>
    </x:row>
    <x:row r="198">
      <x:c r="C198" s="133"/>
      <x:c r="I198" s="128"/>
      <x:c r="L198" s="133"/>
    </x:row>
    <x:row r="199">
      <x:c r="C199" s="133"/>
      <x:c r="I199" s="128"/>
      <x:c r="L199" s="133"/>
    </x:row>
    <x:row r="200">
      <x:c r="C200" s="133"/>
      <x:c r="I200" s="128"/>
      <x:c r="L200" s="133"/>
    </x:row>
    <x:row r="201">
      <x:c r="C201" s="133"/>
      <x:c r="I201" s="128"/>
      <x:c r="L201" s="133"/>
    </x:row>
    <x:row r="202">
      <x:c r="C202" s="133"/>
      <x:c r="I202" s="128"/>
      <x:c r="L202" s="133"/>
    </x:row>
    <x:row r="203">
      <x:c r="C203" s="133"/>
      <x:c r="I203" s="128"/>
      <x:c r="L203" s="133"/>
    </x:row>
    <x:row r="204">
      <x:c r="C204" s="133"/>
      <x:c r="I204" s="128"/>
      <x:c r="L204" s="133"/>
    </x:row>
    <x:row r="205">
      <x:c r="C205" s="133"/>
      <x:c r="I205" s="128"/>
      <x:c r="L205" s="133"/>
    </x:row>
    <x:row r="206">
      <x:c r="C206" s="133"/>
      <x:c r="I206" s="128"/>
      <x:c r="L206" s="133"/>
    </x:row>
    <x:row r="207">
      <x:c r="C207" s="133"/>
      <x:c r="I207" s="128"/>
      <x:c r="L207" s="133"/>
    </x:row>
    <x:row r="208">
      <x:c r="C208" s="133"/>
      <x:c r="I208" s="128"/>
      <x:c r="L208" s="133"/>
    </x:row>
    <x:row r="209">
      <x:c r="C209" s="133"/>
      <x:c r="I209" s="128"/>
      <x:c r="L209" s="133"/>
    </x:row>
    <x:row r="210">
      <x:c r="C210" s="133"/>
      <x:c r="I210" s="128"/>
      <x:c r="L210" s="133"/>
    </x:row>
    <x:row r="211">
      <x:c r="C211" s="133"/>
      <x:c r="I211" s="128"/>
      <x:c r="L211" s="133"/>
    </x:row>
    <x:row r="212">
      <x:c r="C212" s="133"/>
      <x:c r="I212" s="128"/>
      <x:c r="L212" s="133"/>
    </x:row>
    <x:row r="213">
      <x:c r="C213" s="133"/>
      <x:c r="I213" s="128"/>
      <x:c r="L213" s="133"/>
    </x:row>
    <x:row r="214">
      <x:c r="C214" s="133"/>
      <x:c r="I214" s="128"/>
      <x:c r="L214" s="133"/>
    </x:row>
    <x:row r="215">
      <x:c r="C215" s="133"/>
      <x:c r="I215" s="128"/>
      <x:c r="L215" s="133"/>
    </x:row>
    <x:row r="216">
      <x:c r="C216" s="133"/>
      <x:c r="I216" s="128"/>
      <x:c r="L216" s="133"/>
    </x:row>
    <x:row r="217">
      <x:c r="C217" s="133"/>
      <x:c r="I217" s="128"/>
      <x:c r="L217" s="133"/>
    </x:row>
    <x:row r="218">
      <x:c r="C218" s="133"/>
      <x:c r="I218" s="128"/>
      <x:c r="L218" s="133"/>
    </x:row>
    <x:row r="219">
      <x:c r="C219" s="133"/>
      <x:c r="I219" s="128"/>
      <x:c r="L219" s="133"/>
    </x:row>
    <x:row r="220">
      <x:c r="C220" s="133"/>
      <x:c r="I220" s="128"/>
      <x:c r="L220" s="133"/>
    </x:row>
    <x:row r="221">
      <x:c r="C221" s="133"/>
      <x:c r="I221" s="128"/>
      <x:c r="L221" s="133"/>
    </x:row>
    <x:row r="222">
      <x:c r="C222" s="133"/>
      <x:c r="I222" s="128"/>
      <x:c r="L222" s="133"/>
    </x:row>
    <x:row r="223">
      <x:c r="C223" s="133"/>
      <x:c r="I223" s="128"/>
      <x:c r="L223" s="133"/>
    </x:row>
    <x:row r="224">
      <x:c r="C224" s="133"/>
      <x:c r="I224" s="128"/>
      <x:c r="L224" s="133"/>
    </x:row>
    <x:row r="225">
      <x:c r="C225" s="133"/>
      <x:c r="I225" s="128"/>
      <x:c r="L225" s="133"/>
    </x:row>
    <x:row r="226">
      <x:c r="C226" s="133"/>
      <x:c r="I226" s="128"/>
      <x:c r="L226" s="133"/>
    </x:row>
    <x:row r="227">
      <x:c r="C227" s="133"/>
      <x:c r="I227" s="128"/>
      <x:c r="L227" s="133"/>
    </x:row>
    <x:row r="228">
      <x:c r="C228" s="133"/>
      <x:c r="I228" s="128"/>
      <x:c r="L228" s="133"/>
    </x:row>
    <x:row r="229">
      <x:c r="C229" s="133"/>
      <x:c r="I229" s="128"/>
      <x:c r="L229" s="133"/>
    </x:row>
    <x:row r="230">
      <x:c r="C230" s="133"/>
      <x:c r="I230" s="128"/>
      <x:c r="L230" s="133"/>
    </x:row>
    <x:row r="231">
      <x:c r="C231" s="133"/>
      <x:c r="I231" s="128"/>
      <x:c r="L231" s="133"/>
    </x:row>
    <x:row r="232">
      <x:c r="C232" s="133"/>
      <x:c r="I232" s="128"/>
      <x:c r="L232" s="133"/>
    </x:row>
    <x:row r="233">
      <x:c r="C233" s="133"/>
      <x:c r="I233" s="128"/>
      <x:c r="L233" s="133"/>
    </x:row>
    <x:row r="234">
      <x:c r="C234" s="133"/>
      <x:c r="I234" s="128"/>
      <x:c r="L234" s="133"/>
    </x:row>
    <x:row r="235">
      <x:c r="C235" s="133"/>
      <x:c r="I235" s="128"/>
      <x:c r="L235" s="133"/>
    </x:row>
    <x:row r="236">
      <x:c r="C236" s="133"/>
      <x:c r="I236" s="128"/>
      <x:c r="L236" s="133"/>
    </x:row>
    <x:row r="237">
      <x:c r="C237" s="133"/>
      <x:c r="I237" s="128"/>
      <x:c r="L237" s="133"/>
    </x:row>
    <x:row r="238">
      <x:c r="C238" s="133"/>
      <x:c r="I238" s="128"/>
      <x:c r="L238" s="133"/>
    </x:row>
    <x:row r="239">
      <x:c r="C239" s="133"/>
      <x:c r="I239" s="128"/>
      <x:c r="L239" s="133"/>
    </x:row>
    <x:row r="240">
      <x:c r="C240" s="133"/>
      <x:c r="I240" s="128"/>
      <x:c r="L240" s="133"/>
    </x:row>
    <x:row r="241">
      <x:c r="C241" s="133"/>
      <x:c r="I241" s="128"/>
      <x:c r="L241" s="133"/>
    </x:row>
    <x:row r="242">
      <x:c r="C242" s="133"/>
      <x:c r="I242" s="128"/>
      <x:c r="L242" s="133"/>
    </x:row>
    <x:row r="243">
      <x:c r="C243" s="133"/>
      <x:c r="I243" s="128"/>
      <x:c r="L243" s="133"/>
    </x:row>
    <x:row r="244">
      <x:c r="C244" s="133"/>
      <x:c r="I244" s="128"/>
      <x:c r="L244" s="133"/>
    </x:row>
    <x:row r="245">
      <x:c r="C245" s="133"/>
      <x:c r="I245" s="128"/>
      <x:c r="L245" s="133"/>
    </x:row>
    <x:row r="246">
      <x:c r="C246" s="133"/>
      <x:c r="I246" s="128"/>
      <x:c r="L246" s="133"/>
    </x:row>
    <x:row r="247">
      <x:c r="C247" s="133"/>
      <x:c r="I247" s="128"/>
      <x:c r="L247" s="133"/>
    </x:row>
    <x:row r="248">
      <x:c r="C248" s="133"/>
      <x:c r="I248" s="128"/>
      <x:c r="L248" s="133"/>
    </x:row>
    <x:row r="249">
      <x:c r="C249" s="133"/>
      <x:c r="I249" s="128"/>
      <x:c r="L249" s="133"/>
    </x:row>
    <x:row r="250">
      <x:c r="C250" s="133"/>
      <x:c r="I250" s="128"/>
      <x:c r="L250" s="133"/>
    </x:row>
    <x:row r="251">
      <x:c r="C251" s="133"/>
      <x:c r="I251" s="128"/>
      <x:c r="L251" s="133"/>
    </x:row>
    <x:row r="252">
      <x:c r="C252" s="133"/>
      <x:c r="I252" s="128"/>
      <x:c r="L252" s="133"/>
    </x:row>
    <x:row r="253">
      <x:c r="C253" s="133"/>
      <x:c r="I253" s="128"/>
      <x:c r="L253" s="133"/>
    </x:row>
    <x:row r="254">
      <x:c r="C254" s="133"/>
      <x:c r="I254" s="128"/>
      <x:c r="L254" s="133"/>
    </x:row>
    <x:row r="255">
      <x:c r="C255" s="133"/>
      <x:c r="I255" s="128"/>
      <x:c r="L255" s="133"/>
    </x:row>
    <x:row r="256">
      <x:c r="C256" s="133"/>
      <x:c r="I256" s="128"/>
      <x:c r="L256" s="133"/>
    </x:row>
    <x:row r="257">
      <x:c r="C257" s="133"/>
      <x:c r="I257" s="128"/>
      <x:c r="L257" s="133"/>
    </x:row>
    <x:row r="258">
      <x:c r="C258" s="133"/>
      <x:c r="I258" s="128"/>
      <x:c r="L258" s="133"/>
    </x:row>
    <x:row r="259">
      <x:c r="C259" s="133"/>
      <x:c r="I259" s="128"/>
      <x:c r="L259" s="133"/>
    </x:row>
    <x:row r="260">
      <x:c r="C260" s="133"/>
      <x:c r="I260" s="128"/>
      <x:c r="L260" s="133"/>
    </x:row>
    <x:row r="261">
      <x:c r="C261" s="133"/>
      <x:c r="I261" s="128"/>
      <x:c r="L261" s="133"/>
    </x:row>
    <x:row r="262">
      <x:c r="C262" s="133"/>
      <x:c r="I262" s="128"/>
      <x:c r="L262" s="133"/>
    </x:row>
    <x:row r="263">
      <x:c r="C263" s="133"/>
      <x:c r="I263" s="128"/>
      <x:c r="L263" s="133"/>
    </x:row>
    <x:row r="264">
      <x:c r="C264" s="133"/>
      <x:c r="I264" s="128"/>
      <x:c r="L264" s="133"/>
    </x:row>
    <x:row r="265">
      <x:c r="C265" s="133"/>
      <x:c r="I265" s="128"/>
      <x:c r="L265" s="133"/>
    </x:row>
    <x:row r="266">
      <x:c r="C266" s="133"/>
      <x:c r="I266" s="128"/>
      <x:c r="L266" s="133"/>
    </x:row>
    <x:row r="267">
      <x:c r="C267" s="133"/>
      <x:c r="I267" s="128"/>
      <x:c r="L267" s="133"/>
    </x:row>
    <x:row r="268">
      <x:c r="C268" s="133"/>
      <x:c r="I268" s="128"/>
      <x:c r="L268" s="133"/>
    </x:row>
    <x:row r="269">
      <x:c r="C269" s="133"/>
      <x:c r="I269" s="128"/>
      <x:c r="L269" s="133"/>
    </x:row>
    <x:row r="270">
      <x:c r="C270" s="133"/>
      <x:c r="I270" s="128"/>
      <x:c r="L270" s="133"/>
    </x:row>
    <x:row r="271">
      <x:c r="C271" s="133"/>
      <x:c r="I271" s="128"/>
      <x:c r="L271" s="133"/>
    </x:row>
    <x:row r="272">
      <x:c r="C272" s="133"/>
      <x:c r="I272" s="128"/>
      <x:c r="L272" s="133"/>
    </x:row>
    <x:row r="273">
      <x:c r="C273" s="133"/>
      <x:c r="I273" s="128"/>
      <x:c r="L273" s="133"/>
    </x:row>
    <x:row r="274">
      <x:c r="C274" s="133"/>
      <x:c r="I274" s="128"/>
      <x:c r="L274" s="133"/>
    </x:row>
    <x:row r="275">
      <x:c r="C275" s="133"/>
      <x:c r="I275" s="128"/>
      <x:c r="L275" s="133"/>
    </x:row>
    <x:row r="276">
      <x:c r="C276" s="133"/>
      <x:c r="I276" s="128"/>
      <x:c r="L276" s="133"/>
    </x:row>
    <x:row r="277">
      <x:c r="C277" s="133"/>
      <x:c r="I277" s="128"/>
      <x:c r="L277" s="133"/>
    </x:row>
    <x:row r="278">
      <x:c r="C278" s="133"/>
      <x:c r="I278" s="128"/>
      <x:c r="L278" s="133"/>
    </x:row>
    <x:row r="279">
      <x:c r="C279" s="133"/>
      <x:c r="I279" s="128"/>
      <x:c r="L279" s="133"/>
    </x:row>
    <x:row r="280">
      <x:c r="C280" s="133"/>
      <x:c r="I280" s="128"/>
      <x:c r="L280" s="133"/>
    </x:row>
    <x:row r="281">
      <x:c r="C281" s="133"/>
      <x:c r="I281" s="128"/>
      <x:c r="L281" s="133"/>
    </x:row>
    <x:row r="282">
      <x:c r="C282" s="133"/>
      <x:c r="I282" s="128"/>
      <x:c r="L282" s="133"/>
    </x:row>
    <x:row r="283">
      <x:c r="C283" s="133"/>
      <x:c r="I283" s="128"/>
      <x:c r="L283" s="133"/>
    </x:row>
    <x:row r="284">
      <x:c r="C284" s="133"/>
      <x:c r="I284" s="128"/>
      <x:c r="L284" s="133"/>
    </x:row>
    <x:row r="285">
      <x:c r="C285" s="133"/>
      <x:c r="I285" s="128"/>
      <x:c r="L285" s="133"/>
    </x:row>
    <x:row r="286">
      <x:c r="C286" s="133"/>
      <x:c r="I286" s="128"/>
      <x:c r="L286" s="133"/>
    </x:row>
    <x:row r="287">
      <x:c r="C287" s="133"/>
      <x:c r="I287" s="128"/>
      <x:c r="L287" s="133"/>
    </x:row>
    <x:row r="288">
      <x:c r="C288" s="133"/>
      <x:c r="I288" s="128"/>
      <x:c r="L288" s="133"/>
    </x:row>
    <x:row r="289">
      <x:c r="C289" s="133"/>
      <x:c r="I289" s="128"/>
      <x:c r="L289" s="133"/>
    </x:row>
    <x:row r="290">
      <x:c r="C290" s="133"/>
      <x:c r="I290" s="128"/>
      <x:c r="L290" s="133"/>
    </x:row>
    <x:row r="291">
      <x:c r="C291" s="133"/>
      <x:c r="I291" s="128"/>
      <x:c r="L291" s="133"/>
    </x:row>
    <x:row r="292">
      <x:c r="C292" s="133"/>
      <x:c r="I292" s="128"/>
      <x:c r="L292" s="133"/>
    </x:row>
    <x:row r="293">
      <x:c r="C293" s="133"/>
      <x:c r="I293" s="128"/>
      <x:c r="L293" s="133"/>
    </x:row>
    <x:row r="294">
      <x:c r="C294" s="133"/>
      <x:c r="I294" s="128"/>
      <x:c r="L294" s="133"/>
    </x:row>
    <x:row r="295">
      <x:c r="C295" s="133"/>
      <x:c r="I295" s="128"/>
      <x:c r="L295" s="133"/>
    </x:row>
    <x:row r="296">
      <x:c r="C296" s="133"/>
      <x:c r="I296" s="128"/>
      <x:c r="L296" s="133"/>
    </x:row>
    <x:row r="297">
      <x:c r="C297" s="133"/>
      <x:c r="I297" s="128"/>
      <x:c r="L297" s="133"/>
    </x:row>
    <x:row r="298">
      <x:c r="C298" s="133"/>
      <x:c r="I298" s="128"/>
      <x:c r="L298" s="133"/>
    </x:row>
    <x:row r="299">
      <x:c r="C299" s="133"/>
      <x:c r="I299" s="128"/>
      <x:c r="L299" s="133"/>
    </x:row>
    <x:row r="300">
      <x:c r="C300" s="133"/>
      <x:c r="I300" s="128"/>
      <x:c r="L300" s="133"/>
    </x:row>
    <x:row r="301">
      <x:c r="C301" s="133"/>
      <x:c r="I301" s="128"/>
      <x:c r="L301" s="133"/>
    </x:row>
    <x:row r="302">
      <x:c r="C302" s="133"/>
      <x:c r="I302" s="128"/>
      <x:c r="L302" s="133"/>
    </x:row>
    <x:row r="303">
      <x:c r="C303" s="133"/>
      <x:c r="I303" s="128"/>
      <x:c r="L303" s="133"/>
    </x:row>
    <x:row r="304">
      <x:c r="C304" s="133"/>
      <x:c r="I304" s="128"/>
      <x:c r="L304" s="133"/>
    </x:row>
    <x:row r="305">
      <x:c r="C305" s="133"/>
      <x:c r="I305" s="128"/>
      <x:c r="L305" s="133"/>
    </x:row>
    <x:row r="306">
      <x:c r="C306" s="133"/>
      <x:c r="I306" s="128"/>
      <x:c r="L306" s="133"/>
    </x:row>
    <x:row r="307">
      <x:c r="C307" s="133"/>
      <x:c r="I307" s="128"/>
      <x:c r="L307" s="133"/>
    </x:row>
    <x:row r="308">
      <x:c r="C308" s="133"/>
      <x:c r="I308" s="128"/>
      <x:c r="L308" s="133"/>
    </x:row>
    <x:row r="309">
      <x:c r="C309" s="133"/>
      <x:c r="I309" s="128"/>
      <x:c r="L309" s="133"/>
    </x:row>
    <x:row r="310">
      <x:c r="C310" s="133"/>
      <x:c r="I310" s="128"/>
      <x:c r="L310" s="133"/>
    </x:row>
    <x:row r="311">
      <x:c r="C311" s="133"/>
      <x:c r="I311" s="128"/>
      <x:c r="L311" s="133"/>
    </x:row>
    <x:row r="312">
      <x:c r="C312" s="133"/>
      <x:c r="I312" s="128"/>
      <x:c r="L312" s="133"/>
    </x:row>
    <x:row r="313">
      <x:c r="C313" s="133"/>
      <x:c r="I313" s="128"/>
      <x:c r="L313" s="133"/>
    </x:row>
    <x:row r="314">
      <x:c r="C314" s="133"/>
      <x:c r="I314" s="128"/>
      <x:c r="L314" s="133"/>
    </x:row>
    <x:row r="315">
      <x:c r="C315" s="133"/>
      <x:c r="I315" s="128"/>
      <x:c r="L315" s="133"/>
    </x:row>
    <x:row r="316">
      <x:c r="C316" s="133"/>
      <x:c r="I316" s="128"/>
      <x:c r="L316" s="133"/>
    </x:row>
    <x:row r="317">
      <x:c r="C317" s="133"/>
      <x:c r="I317" s="128"/>
      <x:c r="L317" s="133"/>
    </x:row>
    <x:row r="318">
      <x:c r="C318" s="133"/>
      <x:c r="I318" s="128"/>
      <x:c r="L318" s="133"/>
    </x:row>
    <x:row r="319">
      <x:c r="C319" s="133"/>
      <x:c r="I319" s="128"/>
      <x:c r="L319" s="133"/>
    </x:row>
    <x:row r="320">
      <x:c r="C320" s="133"/>
      <x:c r="I320" s="128"/>
      <x:c r="L320" s="133"/>
    </x:row>
    <x:row r="321">
      <x:c r="C321" s="133"/>
      <x:c r="I321" s="128"/>
      <x:c r="L321" s="133"/>
    </x:row>
    <x:row r="322">
      <x:c r="C322" s="133"/>
      <x:c r="I322" s="128"/>
      <x:c r="L322" s="133"/>
    </x:row>
    <x:row r="323">
      <x:c r="C323" s="133"/>
      <x:c r="I323" s="128"/>
      <x:c r="L323" s="133"/>
    </x:row>
    <x:row r="324">
      <x:c r="C324" s="133"/>
      <x:c r="I324" s="128"/>
      <x:c r="L324" s="133"/>
    </x:row>
    <x:row r="325">
      <x:c r="C325" s="133"/>
      <x:c r="I325" s="128"/>
      <x:c r="L325" s="133"/>
    </x:row>
    <x:row r="326">
      <x:c r="C326" s="133"/>
      <x:c r="I326" s="128"/>
      <x:c r="L326" s="133"/>
    </x:row>
    <x:row r="327">
      <x:c r="C327" s="133"/>
      <x:c r="I327" s="128"/>
      <x:c r="L327" s="133"/>
    </x:row>
    <x:row r="328">
      <x:c r="C328" s="133"/>
      <x:c r="I328" s="128"/>
      <x:c r="L328" s="133"/>
    </x:row>
    <x:row r="329">
      <x:c r="C329" s="133"/>
      <x:c r="I329" s="128"/>
      <x:c r="L329" s="133"/>
    </x:row>
    <x:row r="330">
      <x:c r="C330" s="133"/>
      <x:c r="I330" s="128"/>
      <x:c r="L330" s="133"/>
    </x:row>
    <x:row r="331">
      <x:c r="C331" s="133"/>
      <x:c r="I331" s="128"/>
      <x:c r="L331" s="133"/>
    </x:row>
    <x:row r="332">
      <x:c r="C332" s="133"/>
      <x:c r="I332" s="128"/>
      <x:c r="L332" s="133"/>
    </x:row>
    <x:row r="333">
      <x:c r="C333" s="133"/>
      <x:c r="I333" s="128"/>
      <x:c r="L333" s="133"/>
    </x:row>
    <x:row r="334">
      <x:c r="C334" s="133"/>
      <x:c r="I334" s="128"/>
      <x:c r="L334" s="133"/>
    </x:row>
    <x:row r="335">
      <x:c r="C335" s="133"/>
      <x:c r="I335" s="128"/>
      <x:c r="L335" s="133"/>
    </x:row>
    <x:row r="336">
      <x:c r="C336" s="133"/>
      <x:c r="I336" s="128"/>
      <x:c r="L336" s="133"/>
    </x:row>
    <x:row r="337">
      <x:c r="C337" s="133"/>
      <x:c r="I337" s="128"/>
      <x:c r="L337" s="133"/>
    </x:row>
    <x:row r="338">
      <x:c r="C338" s="133"/>
      <x:c r="I338" s="128"/>
      <x:c r="L338" s="133"/>
    </x:row>
    <x:row r="339">
      <x:c r="C339" s="133"/>
      <x:c r="I339" s="128"/>
      <x:c r="L339" s="133"/>
    </x:row>
    <x:row r="340">
      <x:c r="C340" s="133"/>
      <x:c r="I340" s="128"/>
      <x:c r="L340" s="133"/>
    </x:row>
    <x:row r="341">
      <x:c r="C341" s="133"/>
      <x:c r="I341" s="128"/>
      <x:c r="L341" s="133"/>
    </x:row>
    <x:row r="342">
      <x:c r="C342" s="133"/>
      <x:c r="I342" s="128"/>
      <x:c r="L342" s="133"/>
    </x:row>
    <x:row r="343">
      <x:c r="C343" s="133"/>
      <x:c r="I343" s="128"/>
      <x:c r="L343" s="133"/>
    </x:row>
    <x:row r="344">
      <x:c r="C344" s="133"/>
      <x:c r="I344" s="128"/>
      <x:c r="L344" s="133"/>
    </x:row>
    <x:row r="345">
      <x:c r="C345" s="133"/>
      <x:c r="I345" s="128"/>
      <x:c r="L345" s="133"/>
    </x:row>
    <x:row r="346">
      <x:c r="C346" s="133"/>
      <x:c r="I346" s="128"/>
      <x:c r="L346" s="133"/>
    </x:row>
    <x:row r="347">
      <x:c r="C347" s="133"/>
      <x:c r="I347" s="128"/>
      <x:c r="L347" s="133"/>
    </x:row>
    <x:row r="348">
      <x:c r="C348" s="133"/>
      <x:c r="I348" s="128"/>
      <x:c r="L348" s="133"/>
    </x:row>
    <x:row r="349">
      <x:c r="C349" s="133"/>
      <x:c r="I349" s="128"/>
      <x:c r="L349" s="133"/>
    </x:row>
    <x:row r="350">
      <x:c r="C350" s="133"/>
      <x:c r="I350" s="128"/>
      <x:c r="L350" s="133"/>
    </x:row>
    <x:row r="351">
      <x:c r="C351" s="133"/>
      <x:c r="I351" s="128"/>
      <x:c r="L351" s="133"/>
    </x:row>
    <x:row r="352">
      <x:c r="C352" s="133"/>
      <x:c r="I352" s="128"/>
      <x:c r="L352" s="133"/>
    </x:row>
    <x:row r="353">
      <x:c r="C353" s="133"/>
      <x:c r="I353" s="128"/>
      <x:c r="L353" s="133"/>
    </x:row>
    <x:row r="354">
      <x:c r="C354" s="133"/>
      <x:c r="I354" s="128"/>
      <x:c r="L354" s="133"/>
    </x:row>
    <x:row r="355">
      <x:c r="C355" s="133"/>
      <x:c r="I355" s="128"/>
      <x:c r="L355" s="133"/>
    </x:row>
    <x:row r="356">
      <x:c r="C356" s="133"/>
      <x:c r="I356" s="128"/>
      <x:c r="L356" s="133"/>
    </x:row>
    <x:row r="357">
      <x:c r="C357" s="133"/>
      <x:c r="I357" s="128"/>
      <x:c r="L357" s="133"/>
    </x:row>
    <x:row r="358">
      <x:c r="C358" s="133"/>
      <x:c r="I358" s="128"/>
      <x:c r="L358" s="133"/>
    </x:row>
    <x:row r="359">
      <x:c r="C359" s="133"/>
      <x:c r="I359" s="128"/>
      <x:c r="L359" s="133"/>
    </x:row>
    <x:row r="360">
      <x:c r="C360" s="133"/>
      <x:c r="I360" s="128"/>
      <x:c r="L360" s="133"/>
    </x:row>
    <x:row r="361">
      <x:c r="C361" s="133"/>
      <x:c r="I361" s="128"/>
      <x:c r="L361" s="133"/>
    </x:row>
    <x:row r="362">
      <x:c r="C362" s="133"/>
      <x:c r="I362" s="128"/>
      <x:c r="L362" s="133"/>
    </x:row>
    <x:row r="363">
      <x:c r="C363" s="133"/>
      <x:c r="I363" s="128"/>
      <x:c r="L363" s="133"/>
    </x:row>
    <x:row r="364">
      <x:c r="C364" s="133"/>
      <x:c r="I364" s="128"/>
      <x:c r="L364" s="133"/>
    </x:row>
    <x:row r="365">
      <x:c r="C365" s="133"/>
      <x:c r="I365" s="128"/>
      <x:c r="L365" s="133"/>
    </x:row>
    <x:row r="366">
      <x:c r="C366" s="133"/>
      <x:c r="I366" s="128"/>
      <x:c r="L366" s="133"/>
    </x:row>
    <x:row r="367">
      <x:c r="C367" s="133"/>
      <x:c r="I367" s="128"/>
      <x:c r="L367" s="133"/>
    </x:row>
    <x:row r="368">
      <x:c r="C368" s="133"/>
      <x:c r="I368" s="128"/>
      <x:c r="L368" s="133"/>
    </x:row>
    <x:row r="369">
      <x:c r="C369" s="133"/>
      <x:c r="I369" s="128"/>
      <x:c r="L369" s="133"/>
    </x:row>
    <x:row r="370">
      <x:c r="C370" s="133"/>
      <x:c r="I370" s="128"/>
      <x:c r="L370" s="133"/>
    </x:row>
    <x:row r="371">
      <x:c r="C371" s="133"/>
      <x:c r="I371" s="128"/>
      <x:c r="L371" s="133"/>
    </x:row>
    <x:row r="372">
      <x:c r="C372" s="133"/>
      <x:c r="I372" s="128"/>
      <x:c r="L372" s="133"/>
    </x:row>
    <x:row r="373">
      <x:c r="C373" s="133"/>
      <x:c r="I373" s="128"/>
      <x:c r="L373" s="133"/>
    </x:row>
    <x:row r="374">
      <x:c r="C374" s="133"/>
      <x:c r="I374" s="128"/>
      <x:c r="L374" s="133"/>
    </x:row>
    <x:row r="375">
      <x:c r="C375" s="133"/>
      <x:c r="I375" s="128"/>
      <x:c r="L375" s="133"/>
    </x:row>
    <x:row r="376">
      <x:c r="C376" s="133"/>
      <x:c r="I376" s="128"/>
      <x:c r="L376" s="133"/>
    </x:row>
    <x:row r="377">
      <x:c r="C377" s="133"/>
      <x:c r="I377" s="128"/>
      <x:c r="L377" s="133"/>
    </x:row>
    <x:row r="378">
      <x:c r="C378" s="133"/>
      <x:c r="I378" s="128"/>
      <x:c r="L378" s="133"/>
    </x:row>
    <x:row r="379">
      <x:c r="C379" s="133"/>
      <x:c r="I379" s="128"/>
      <x:c r="L379" s="133"/>
    </x:row>
    <x:row r="380">
      <x:c r="C380" s="133"/>
      <x:c r="I380" s="128"/>
      <x:c r="L380" s="133"/>
    </x:row>
    <x:row r="381">
      <x:c r="C381" s="133"/>
      <x:c r="I381" s="128"/>
      <x:c r="L381" s="133"/>
    </x:row>
    <x:row r="382">
      <x:c r="C382" s="133"/>
      <x:c r="I382" s="128"/>
      <x:c r="L382" s="133"/>
    </x:row>
    <x:row r="383">
      <x:c r="C383" s="133"/>
      <x:c r="I383" s="128"/>
      <x:c r="L383" s="133"/>
    </x:row>
    <x:row r="384">
      <x:c r="C384" s="133"/>
      <x:c r="I384" s="128"/>
      <x:c r="L384" s="133"/>
    </x:row>
    <x:row r="385">
      <x:c r="C385" s="133"/>
      <x:c r="I385" s="128"/>
      <x:c r="L385" s="133"/>
    </x:row>
    <x:row r="386">
      <x:c r="C386" s="133"/>
      <x:c r="I386" s="128"/>
      <x:c r="L386" s="133"/>
    </x:row>
    <x:row r="387">
      <x:c r="C387" s="133"/>
      <x:c r="I387" s="128"/>
      <x:c r="L387" s="133"/>
    </x:row>
    <x:row r="388">
      <x:c r="C388" s="133"/>
      <x:c r="I388" s="128"/>
      <x:c r="L388" s="133"/>
    </x:row>
    <x:row r="389">
      <x:c r="C389" s="133"/>
      <x:c r="I389" s="128"/>
      <x:c r="L389" s="133"/>
    </x:row>
    <x:row r="390">
      <x:c r="C390" s="133"/>
      <x:c r="I390" s="128"/>
      <x:c r="L390" s="133"/>
    </x:row>
    <x:row r="391">
      <x:c r="C391" s="133"/>
      <x:c r="I391" s="128"/>
      <x:c r="L391" s="133"/>
    </x:row>
    <x:row r="392">
      <x:c r="C392" s="133"/>
      <x:c r="I392" s="128"/>
      <x:c r="L392" s="133"/>
    </x:row>
    <x:row r="393">
      <x:c r="C393" s="133"/>
      <x:c r="I393" s="128"/>
      <x:c r="L393" s="133"/>
    </x:row>
    <x:row r="394">
      <x:c r="C394" s="133"/>
      <x:c r="I394" s="128"/>
      <x:c r="L394" s="133"/>
    </x:row>
    <x:row r="395">
      <x:c r="C395" s="133"/>
      <x:c r="I395" s="128"/>
      <x:c r="L395" s="133"/>
    </x:row>
    <x:row r="396">
      <x:c r="C396" s="133"/>
      <x:c r="I396" s="128"/>
      <x:c r="L396" s="133"/>
    </x:row>
    <x:row r="397">
      <x:c r="C397" s="133"/>
      <x:c r="I397" s="128"/>
      <x:c r="L397" s="133"/>
    </x:row>
    <x:row r="398">
      <x:c r="C398" s="133"/>
      <x:c r="I398" s="128"/>
      <x:c r="L398" s="133"/>
    </x:row>
    <x:row r="399">
      <x:c r="C399" s="133"/>
      <x:c r="I399" s="128"/>
      <x:c r="L399" s="133"/>
    </x:row>
    <x:row r="400">
      <x:c r="C400" s="133"/>
      <x:c r="I400" s="128"/>
      <x:c r="L400" s="133"/>
    </x:row>
    <x:row r="401">
      <x:c r="C401" s="133"/>
      <x:c r="I401" s="128"/>
      <x:c r="L401" s="133"/>
    </x:row>
    <x:row r="402">
      <x:c r="C402" s="133"/>
      <x:c r="I402" s="128"/>
      <x:c r="L402" s="133"/>
    </x:row>
    <x:row r="403">
      <x:c r="C403" s="133"/>
      <x:c r="I403" s="128"/>
      <x:c r="L403" s="133"/>
    </x:row>
    <x:row r="404">
      <x:c r="C404" s="133"/>
      <x:c r="I404" s="128"/>
      <x:c r="L404" s="133"/>
    </x:row>
    <x:row r="405">
      <x:c r="C405" s="133"/>
      <x:c r="I405" s="128"/>
      <x:c r="L405" s="133"/>
    </x:row>
    <x:row r="406">
      <x:c r="C406" s="133"/>
      <x:c r="I406" s="128"/>
      <x:c r="L406" s="133"/>
    </x:row>
    <x:row r="407">
      <x:c r="C407" s="133"/>
      <x:c r="I407" s="128"/>
      <x:c r="L407" s="133"/>
    </x:row>
    <x:row r="408">
      <x:c r="C408" s="133"/>
      <x:c r="I408" s="128"/>
      <x:c r="L408" s="133"/>
    </x:row>
    <x:row r="409">
      <x:c r="C409" s="133"/>
      <x:c r="I409" s="128"/>
      <x:c r="L409" s="133"/>
    </x:row>
    <x:row r="410">
      <x:c r="C410" s="133"/>
      <x:c r="I410" s="128"/>
      <x:c r="L410" s="133"/>
    </x:row>
    <x:row r="411">
      <x:c r="C411" s="133"/>
      <x:c r="I411" s="128"/>
      <x:c r="L411" s="133"/>
    </x:row>
    <x:row r="412">
      <x:c r="C412" s="133"/>
      <x:c r="I412" s="128"/>
      <x:c r="L412" s="133"/>
    </x:row>
    <x:row r="413">
      <x:c r="C413" s="133"/>
      <x:c r="I413" s="128"/>
      <x:c r="L413" s="133"/>
    </x:row>
    <x:row r="414">
      <x:c r="C414" s="133"/>
      <x:c r="I414" s="128"/>
      <x:c r="L414" s="133"/>
    </x:row>
    <x:row r="415">
      <x:c r="C415" s="133"/>
      <x:c r="I415" s="128"/>
      <x:c r="L415" s="133"/>
    </x:row>
    <x:row r="416">
      <x:c r="C416" s="133"/>
      <x:c r="I416" s="128"/>
      <x:c r="L416" s="133"/>
    </x:row>
    <x:row r="417">
      <x:c r="C417" s="133"/>
      <x:c r="I417" s="128"/>
      <x:c r="L417" s="133"/>
    </x:row>
    <x:row r="418">
      <x:c r="C418" s="133"/>
      <x:c r="I418" s="128"/>
      <x:c r="L418" s="133"/>
    </x:row>
    <x:row r="419">
      <x:c r="C419" s="133"/>
      <x:c r="I419" s="128"/>
      <x:c r="L419" s="133"/>
    </x:row>
    <x:row r="420">
      <x:c r="C420" s="133"/>
      <x:c r="I420" s="128"/>
      <x:c r="L420" s="133"/>
    </x:row>
    <x:row r="421">
      <x:c r="C421" s="133"/>
      <x:c r="I421" s="128"/>
      <x:c r="L421" s="133"/>
    </x:row>
    <x:row r="422">
      <x:c r="C422" s="133"/>
      <x:c r="I422" s="128"/>
      <x:c r="L422" s="133"/>
    </x:row>
    <x:row r="423">
      <x:c r="C423" s="133"/>
      <x:c r="I423" s="128"/>
      <x:c r="L423" s="133"/>
    </x:row>
    <x:row r="424">
      <x:c r="C424" s="133"/>
      <x:c r="I424" s="128"/>
      <x:c r="L424" s="133"/>
    </x:row>
    <x:row r="425">
      <x:c r="C425" s="133"/>
      <x:c r="I425" s="128"/>
      <x:c r="L425" s="133"/>
    </x:row>
    <x:row r="426">
      <x:c r="C426" s="133"/>
      <x:c r="I426" s="128"/>
      <x:c r="L426" s="133"/>
    </x:row>
    <x:row r="427">
      <x:c r="C427" s="133"/>
      <x:c r="I427" s="128"/>
      <x:c r="L427" s="133"/>
    </x:row>
    <x:row r="428">
      <x:c r="C428" s="133"/>
      <x:c r="I428" s="128"/>
      <x:c r="L428" s="133"/>
    </x:row>
    <x:row r="429">
      <x:c r="C429" s="133"/>
      <x:c r="I429" s="128"/>
      <x:c r="L429" s="133"/>
    </x:row>
    <x:row r="430">
      <x:c r="C430" s="133"/>
      <x:c r="I430" s="128"/>
      <x:c r="L430" s="133"/>
    </x:row>
    <x:row r="431">
      <x:c r="C431" s="133"/>
      <x:c r="I431" s="128"/>
      <x:c r="L431" s="133"/>
    </x:row>
    <x:row r="432">
      <x:c r="C432" s="133"/>
      <x:c r="I432" s="128"/>
      <x:c r="L432" s="133"/>
    </x:row>
    <x:row r="433">
      <x:c r="C433" s="133"/>
      <x:c r="I433" s="128"/>
      <x:c r="L433" s="133"/>
    </x:row>
    <x:row r="434">
      <x:c r="C434" s="133"/>
      <x:c r="I434" s="128"/>
      <x:c r="L434" s="133"/>
    </x:row>
    <x:row r="435">
      <x:c r="C435" s="133"/>
      <x:c r="I435" s="128"/>
      <x:c r="L435" s="133"/>
    </x:row>
    <x:row r="436">
      <x:c r="C436" s="133"/>
      <x:c r="I436" s="128"/>
      <x:c r="L436" s="133"/>
    </x:row>
    <x:row r="437">
      <x:c r="C437" s="133"/>
      <x:c r="I437" s="128"/>
      <x:c r="L437" s="133"/>
    </x:row>
    <x:row r="438">
      <x:c r="C438" s="133"/>
      <x:c r="I438" s="128"/>
      <x:c r="L438" s="133"/>
    </x:row>
    <x:row r="439">
      <x:c r="C439" s="133"/>
      <x:c r="I439" s="128"/>
      <x:c r="L439" s="133"/>
    </x:row>
    <x:row r="440">
      <x:c r="C440" s="133"/>
      <x:c r="I440" s="128"/>
      <x:c r="L440" s="133"/>
    </x:row>
    <x:row r="441">
      <x:c r="C441" s="133"/>
      <x:c r="I441" s="128"/>
      <x:c r="L441" s="133"/>
    </x:row>
    <x:row r="442">
      <x:c r="C442" s="133"/>
      <x:c r="I442" s="128"/>
      <x:c r="L442" s="133"/>
    </x:row>
    <x:row r="443">
      <x:c r="C443" s="133"/>
      <x:c r="I443" s="128"/>
      <x:c r="L443" s="133"/>
    </x:row>
    <x:row r="444">
      <x:c r="C444" s="133"/>
      <x:c r="I444" s="128"/>
      <x:c r="L444" s="133"/>
    </x:row>
    <x:row r="445">
      <x:c r="C445" s="133"/>
      <x:c r="I445" s="128"/>
      <x:c r="L445" s="133"/>
    </x:row>
    <x:row r="446">
      <x:c r="C446" s="133"/>
      <x:c r="I446" s="128"/>
      <x:c r="L446" s="133"/>
    </x:row>
    <x:row r="447">
      <x:c r="C447" s="133"/>
      <x:c r="I447" s="128"/>
      <x:c r="L447" s="133"/>
    </x:row>
    <x:row r="448">
      <x:c r="C448" s="133"/>
      <x:c r="I448" s="128"/>
      <x:c r="L448" s="133"/>
    </x:row>
    <x:row r="449">
      <x:c r="C449" s="133"/>
      <x:c r="I449" s="128"/>
      <x:c r="L449" s="133"/>
    </x:row>
    <x:row r="450">
      <x:c r="C450" s="133"/>
      <x:c r="I450" s="128"/>
      <x:c r="L450" s="133"/>
    </x:row>
    <x:row r="451">
      <x:c r="C451" s="133"/>
      <x:c r="I451" s="128"/>
      <x:c r="L451" s="133"/>
    </x:row>
    <x:row r="452">
      <x:c r="C452" s="133"/>
      <x:c r="I452" s="128"/>
      <x:c r="L452" s="133"/>
    </x:row>
    <x:row r="453">
      <x:c r="C453" s="133"/>
      <x:c r="I453" s="128"/>
      <x:c r="L453" s="133"/>
    </x:row>
    <x:row r="454">
      <x:c r="C454" s="133"/>
      <x:c r="I454" s="128"/>
      <x:c r="L454" s="133"/>
    </x:row>
    <x:row r="455">
      <x:c r="C455" s="133"/>
      <x:c r="I455" s="128"/>
      <x:c r="L455" s="133"/>
    </x:row>
    <x:row r="456">
      <x:c r="C456" s="133"/>
      <x:c r="I456" s="128"/>
      <x:c r="L456" s="133"/>
    </x:row>
    <x:row r="457">
      <x:c r="C457" s="133"/>
      <x:c r="I457" s="128"/>
      <x:c r="L457" s="133"/>
    </x:row>
    <x:row r="458">
      <x:c r="C458" s="133"/>
      <x:c r="I458" s="128"/>
      <x:c r="L458" s="133"/>
    </x:row>
    <x:row r="459">
      <x:c r="C459" s="133"/>
      <x:c r="I459" s="128"/>
      <x:c r="L459" s="133"/>
    </x:row>
    <x:row r="460">
      <x:c r="C460" s="133"/>
      <x:c r="I460" s="128"/>
      <x:c r="L460" s="133"/>
    </x:row>
    <x:row r="461">
      <x:c r="C461" s="133"/>
      <x:c r="I461" s="128"/>
      <x:c r="L461" s="133"/>
    </x:row>
    <x:row r="462">
      <x:c r="C462" s="133"/>
      <x:c r="I462" s="128"/>
      <x:c r="L462" s="133"/>
    </x:row>
    <x:row r="463">
      <x:c r="C463" s="133"/>
      <x:c r="I463" s="128"/>
      <x:c r="L463" s="133"/>
    </x:row>
    <x:row r="464">
      <x:c r="C464" s="133"/>
      <x:c r="I464" s="128"/>
      <x:c r="L464" s="133"/>
    </x:row>
    <x:row r="465">
      <x:c r="C465" s="133"/>
      <x:c r="I465" s="128"/>
      <x:c r="L465" s="133"/>
    </x:row>
    <x:row r="466">
      <x:c r="C466" s="133"/>
      <x:c r="I466" s="128"/>
      <x:c r="L466" s="133"/>
    </x:row>
    <x:row r="467">
      <x:c r="C467" s="133"/>
      <x:c r="I467" s="128"/>
      <x:c r="L467" s="133"/>
    </x:row>
    <x:row r="468">
      <x:c r="C468" s="133"/>
      <x:c r="I468" s="128"/>
      <x:c r="L468" s="133"/>
    </x:row>
    <x:row r="469">
      <x:c r="C469" s="133"/>
      <x:c r="I469" s="128"/>
      <x:c r="L469" s="133"/>
    </x:row>
    <x:row r="470">
      <x:c r="C470" s="133"/>
      <x:c r="I470" s="128"/>
      <x:c r="L470" s="133"/>
    </x:row>
    <x:row r="471">
      <x:c r="C471" s="133"/>
      <x:c r="I471" s="128"/>
      <x:c r="L471" s="133"/>
    </x:row>
    <x:row r="472">
      <x:c r="C472" s="133"/>
      <x:c r="I472" s="128"/>
      <x:c r="L472" s="133"/>
    </x:row>
    <x:row r="473">
      <x:c r="C473" s="133"/>
      <x:c r="I473" s="128"/>
      <x:c r="L473" s="133"/>
    </x:row>
    <x:row r="474">
      <x:c r="C474" s="133"/>
      <x:c r="I474" s="128"/>
      <x:c r="L474" s="133"/>
    </x:row>
    <x:row r="475">
      <x:c r="C475" s="133"/>
      <x:c r="I475" s="128"/>
      <x:c r="L475" s="133"/>
    </x:row>
    <x:row r="476">
      <x:c r="C476" s="133"/>
      <x:c r="I476" s="128"/>
      <x:c r="L476" s="133"/>
    </x:row>
    <x:row r="477">
      <x:c r="C477" s="133"/>
      <x:c r="I477" s="128"/>
      <x:c r="L477" s="133"/>
    </x:row>
    <x:row r="478">
      <x:c r="C478" s="133"/>
      <x:c r="I478" s="128"/>
      <x:c r="L478" s="133"/>
    </x:row>
    <x:row r="479">
      <x:c r="C479" s="133"/>
      <x:c r="I479" s="128"/>
      <x:c r="L479" s="133"/>
    </x:row>
    <x:row r="480">
      <x:c r="C480" s="133"/>
      <x:c r="I480" s="128"/>
      <x:c r="L480" s="133"/>
    </x:row>
    <x:row r="481">
      <x:c r="C481" s="133"/>
      <x:c r="I481" s="128"/>
      <x:c r="L481" s="133"/>
    </x:row>
    <x:row r="482">
      <x:c r="C482" s="133"/>
      <x:c r="I482" s="128"/>
      <x:c r="L482" s="133"/>
    </x:row>
    <x:row r="483">
      <x:c r="C483" s="133"/>
      <x:c r="I483" s="128"/>
      <x:c r="L483" s="133"/>
    </x:row>
    <x:row r="484">
      <x:c r="C484" s="133"/>
      <x:c r="I484" s="128"/>
      <x:c r="L484" s="133"/>
    </x:row>
    <x:row r="485">
      <x:c r="C485" s="133"/>
      <x:c r="I485" s="128"/>
      <x:c r="L485" s="133"/>
    </x:row>
    <x:row r="486">
      <x:c r="C486" s="133"/>
      <x:c r="I486" s="128"/>
      <x:c r="L486" s="133"/>
    </x:row>
    <x:row r="487">
      <x:c r="C487" s="133"/>
      <x:c r="I487" s="128"/>
      <x:c r="L487" s="133"/>
    </x:row>
    <x:row r="488">
      <x:c r="C488" s="133"/>
      <x:c r="I488" s="128"/>
      <x:c r="L488" s="133"/>
    </x:row>
    <x:row r="489">
      <x:c r="C489" s="133"/>
      <x:c r="I489" s="128"/>
      <x:c r="L489" s="133"/>
    </x:row>
    <x:row r="490">
      <x:c r="C490" s="133"/>
      <x:c r="I490" s="128"/>
      <x:c r="L490" s="133"/>
    </x:row>
    <x:row r="491">
      <x:c r="C491" s="133"/>
      <x:c r="I491" s="128"/>
      <x:c r="L491" s="133"/>
    </x:row>
    <x:row r="492">
      <x:c r="C492" s="133"/>
      <x:c r="I492" s="128"/>
      <x:c r="L492" s="133"/>
    </x:row>
    <x:row r="493">
      <x:c r="C493" s="133"/>
      <x:c r="I493" s="128"/>
      <x:c r="L493" s="133"/>
    </x:row>
    <x:row r="494">
      <x:c r="C494" s="133"/>
      <x:c r="I494" s="128"/>
      <x:c r="L494" s="133"/>
    </x:row>
    <x:row r="495">
      <x:c r="C495" s="133"/>
      <x:c r="I495" s="128"/>
      <x:c r="L495" s="133"/>
    </x:row>
    <x:row r="496">
      <x:c r="C496" s="133"/>
      <x:c r="I496" s="128"/>
      <x:c r="L496" s="133"/>
    </x:row>
    <x:row r="497">
      <x:c r="C497" s="133"/>
      <x:c r="I497" s="128"/>
      <x:c r="L497" s="133"/>
    </x:row>
    <x:row r="498">
      <x:c r="C498" s="133"/>
      <x:c r="I498" s="128"/>
      <x:c r="L498" s="133"/>
    </x:row>
    <x:row r="499">
      <x:c r="C499" s="133"/>
      <x:c r="I499" s="128"/>
      <x:c r="L499" s="133"/>
    </x:row>
    <x:row r="500">
      <x:c r="C500" s="133"/>
      <x:c r="I500" s="128"/>
      <x:c r="L500" s="133"/>
    </x:row>
    <x:row r="501">
      <x:c r="C501" s="133"/>
      <x:c r="I501" s="128"/>
      <x:c r="L501" s="133"/>
    </x:row>
    <x:row r="502">
      <x:c r="C502" s="133"/>
      <x:c r="I502" s="128"/>
      <x:c r="L502" s="133"/>
    </x:row>
    <x:row r="503">
      <x:c r="C503" s="133"/>
      <x:c r="I503" s="128"/>
      <x:c r="L503" s="133"/>
    </x:row>
    <x:row r="504">
      <x:c r="C504" s="133"/>
      <x:c r="I504" s="128"/>
      <x:c r="L504" s="133"/>
    </x:row>
    <x:row r="505">
      <x:c r="C505" s="133"/>
      <x:c r="I505" s="128"/>
      <x:c r="L505" s="133"/>
    </x:row>
    <x:row r="506">
      <x:c r="C506" s="133"/>
      <x:c r="I506" s="128"/>
      <x:c r="L506" s="133"/>
    </x:row>
  </x:sheetData>
  <x:dataValidations count="2">
    <x:dataValidation type="list" sqref="G7:G506">
      <x:formula1>"À traiter,En cours,En attente tiers,Traité"</x:formula1>
    </x:dataValidation>
    <x:dataValidation type="list" sqref="H7:H506">
      <x:formula1>"Haute,Normale,Basse"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a247317ade4c14"/>
  </x:tableParts>
</x:worksheet>
</file>

<file path=xl/worksheets/sheet9.xml><?xml version="1.0" encoding="utf-8"?>
<x:worksheet xmlns:x="http://schemas.openxmlformats.org/spreadsheetml/2006/main">
  <x:sheetPr>
    <x:tabColor rgb="FFC6B5C1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4" hidden="0" customWidth="1"/>
    <x:col min="2" max="2" width="22" hidden="0" customWidth="1"/>
    <x:col min="3" max="3" width="34" hidden="0" customWidth="1"/>
    <x:col min="4" max="4" width="16" hidden="0" customWidth="1"/>
    <x:col min="5" max="5" width="14" hidden="0" customWidth="1"/>
    <x:col min="6" max="6" width="14" hidden="0" customWidth="1"/>
    <x:col min="7" max="7" width="16" hidden="0" customWidth="1"/>
    <x:col min="8" max="8" width="24" hidden="0" customWidth="1"/>
    <x:col min="9" max="9" width="22" hidden="0" customWidth="1"/>
    <x:col min="10" max="10" width="22" hidden="0" customWidth="1"/>
    <x:col min="11" max="11" width="20" hidden="0" customWidth="1"/>
    <x:col min="12" max="12" width="18" hidden="0" customWidth="1"/>
    <x:col min="13" max="13" width="32" hidden="0" customWidth="1"/>
    <x:col min="14" max="14" width="20" hidden="0" customWidth="1"/>
    <x:col min="15" max="15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Import des rendez-vous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Bookings et Outlook peuvent alimenter cette table grâce à Power Automate.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9" t="str">
        <x:v>ID événement</x:v>
      </x:c>
      <x:c r="B6" s="20" t="str">
        <x:v>Type</x:v>
      </x:c>
      <x:c r="C6" s="20" t="str">
        <x:v>Objet</x:v>
      </x:c>
      <x:c r="D6" s="20" t="str">
        <x:v>Date</x:v>
      </x:c>
      <x:c r="E6" s="20" t="str">
        <x:v>Heure début</x:v>
      </x:c>
      <x:c r="F6" s="20" t="str">
        <x:v>Heure fin</x:v>
      </x:c>
      <x:c r="G6" s="20" t="str">
        <x:v>Statut</x:v>
      </x:c>
      <x:c r="H6" s="20" t="str">
        <x:v>Contact</x:v>
      </x:c>
      <x:c r="I6" s="20" t="str">
        <x:v>Catégorie Outlook</x:v>
      </x:c>
      <x:c r="J6" s="20" t="str">
        <x:v>Préparation requise</x:v>
      </x:c>
      <x:c r="K6" s="20" t="str">
        <x:v>Dernière modification</x:v>
      </x:c>
      <x:c r="L6" s="20" t="str">
        <x:v>Source</x:v>
      </x:c>
      <x:c r="M6" s="20" t="str">
        <x:v>Commentaire</x:v>
      </x:c>
      <x:c r="N6" s="20" t="str">
        <x:v>Aide comptable</x:v>
      </x:c>
      <x:c r="O6" s="21" t="str">
        <x:v>Aide commercial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26" t="str">
        <x:v>EVT-001</x:v>
      </x:c>
      <x:c r="B7" s="126" t="str">
        <x:v>RDV comptable</x:v>
      </x:c>
      <x:c r="C7" s="126" t="str">
        <x:v>Point mensuel</x:v>
      </x:c>
      <x:c r="D7" s="127" t="n">
        <x:f>'Tableau de bord'!$K$5+6</x:f>
        <x:v>46287</x:v>
      </x:c>
      <x:c r="E7" s="134" t="n">
        <x:v>0.375</x:v>
      </x:c>
      <x:c r="F7" s="134" t="n">
        <x:v>0.4167</x:v>
      </x:c>
      <x:c r="G7" s="126" t="str">
        <x:v>Confirmé</x:v>
      </x:c>
      <x:c r="H7" s="126" t="str">
        <x:v>Cabinet comptable</x:v>
      </x:c>
      <x:c r="I7" s="126" t="str">
        <x:v>Comptabilité</x:v>
      </x:c>
      <x:c r="J7" s="126" t="str">
        <x:v>Oui</x:v>
      </x:c>
      <x:c r="K7" s="132" t="n">
        <x:v>46279</x:v>
      </x:c>
      <x:c r="L7" s="126" t="str">
        <x:v>Outlook</x:v>
      </x:c>
      <x:c r="M7" s="126" t="str">
        <x:v>Préparer les pièces</x:v>
      </x:c>
      <x:c r="N7" s="132" t="n">
        <x:f>IF(AND($A7&lt;&gt;"",$B7="RDV comptable",$G7&lt;&gt;"Annulé",$D7&gt;='Tableau de bord'!$K$5),$D7+$E7,"")</x:f>
        <x:v>46287.375</x:v>
      </x:c>
      <x:c r="O7" s="132" t="str">
        <x:f>IF(AND($A7&lt;&gt;"",$B7="RDV commercial",$G7&lt;&gt;"Annulé",$D7&gt;='Tableau de bord'!$K$5),$D7+$E7,"")</x:f>
      </x:c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26" t="str">
        <x:v>EVT-002</x:v>
      </x:c>
      <x:c r="B8" s="126" t="str">
        <x:v>RDV commercial</x:v>
      </x:c>
      <x:c r="C8" s="126" t="str">
        <x:v>Laboratoire Alpha</x:v>
      </x:c>
      <x:c r="D8" s="127" t="n">
        <x:f>'Tableau de bord'!$K$5+1</x:f>
        <x:v>46282</x:v>
      </x:c>
      <x:c r="E8" s="134" t="n">
        <x:v>0.4583333333333333</x:v>
      </x:c>
      <x:c r="F8" s="134" t="n">
        <x:v>0.5</x:v>
      </x:c>
      <x:c r="G8" s="126" t="str">
        <x:v>Confirmé</x:v>
      </x:c>
      <x:c r="H8" s="126" t="str">
        <x:v>Mme Dupont</x:v>
      </x:c>
      <x:c r="I8" s="126" t="str">
        <x:v>Commercial</x:v>
      </x:c>
      <x:c r="J8" s="126" t="str">
        <x:v>Oui</x:v>
      </x:c>
      <x:c r="K8" s="132" t="n">
        <x:v>46279</x:v>
      </x:c>
      <x:c r="L8" s="126" t="str">
        <x:v>Outlook</x:v>
      </x:c>
      <x:c r="M8" s="126" t="str">
        <x:v>Conditions 2027</x:v>
      </x:c>
      <x:c r="N8" s="132" t="str">
        <x:f>IF(AND($A8&lt;&gt;"",$B8="RDV comptable",$G8&lt;&gt;"Annulé",$D8&gt;='Tableau de bord'!$K$5),$D8+$E8,"")</x:f>
      </x:c>
      <x:c r="O8" s="132" t="n">
        <x:f>IF(AND($A8&lt;&gt;"",$B8="RDV commercial",$G8&lt;&gt;"Annulé",$D8&gt;='Tableau de bord'!$K$5),$D8+$E8,"")</x:f>
        <x:v>46282.458333333336</x:v>
      </x:c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126" t="str">
        <x:v>EVT-003</x:v>
      </x:c>
      <x:c r="B9" s="126" t="str">
        <x:v>Entretien découverte</x:v>
      </x:c>
      <x:c r="C9" s="126" t="str">
        <x:v>Pharmacie Exemple</x:v>
      </x:c>
      <x:c r="D9" s="127" t="n">
        <x:f>'Tableau de bord'!$K$5</x:f>
        <x:v>46281</x:v>
      </x:c>
      <x:c r="E9" s="134" t="n">
        <x:v>0.375</x:v>
      </x:c>
      <x:c r="F9" s="134" t="n">
        <x:v>0.4167</x:v>
      </x:c>
      <x:c r="G9" s="126" t="str">
        <x:v>Confirmé</x:v>
      </x:c>
      <x:c r="H9" s="126" t="str">
        <x:v>Mme Martin</x:v>
      </x:c>
      <x:c r="I9" s="126" t="str">
        <x:v>Bookings</x:v>
      </x:c>
      <x:c r="J9" s="126" t="str">
        <x:v>Non</x:v>
      </x:c>
      <x:c r="K9" s="132" t="n">
        <x:v>46279</x:v>
      </x:c>
      <x:c r="L9" s="126" t="str">
        <x:v>Bookings</x:v>
      </x:c>
      <x:c r="M9" s="126" t="str"/>
      <x:c r="N9" s="132" t="str">
        <x:f>IF(AND($A9&lt;&gt;"",$B9="RDV comptable",$G9&lt;&gt;"Annulé",$D9&gt;='Tableau de bord'!$K$5),$D9+$E9,"")</x:f>
      </x:c>
      <x:c r="O9" s="132" t="str">
        <x:f>IF(AND($A9&lt;&gt;"",$B9="RDV commercial",$G9&lt;&gt;"Annulé",$D9&gt;='Tableau de bord'!$K$5),$D9+$E9,"")</x:f>
      </x:c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126" t="str">
        <x:v>EVT-004</x:v>
      </x:c>
      <x:c r="B10" s="126" t="str">
        <x:v>Rappel contact</x:v>
      </x:c>
      <x:c r="C10" s="126" t="str">
        <x:v>Rappeler M. Bernard</x:v>
      </x:c>
      <x:c r="D10" s="127" t="n">
        <x:f>'Tableau de bord'!$K$5</x:f>
        <x:v>46281</x:v>
      </x:c>
      <x:c r="E10" s="134" t="n">
        <x:v>0.5</x:v>
      </x:c>
      <x:c r="F10" s="134" t="n">
        <x:v>0.5167</x:v>
      </x:c>
      <x:c r="G10" s="126" t="str">
        <x:v>À faire</x:v>
      </x:c>
      <x:c r="H10" s="126" t="str">
        <x:v>M. Bernard</x:v>
      </x:c>
      <x:c r="I10" s="126" t="str">
        <x:v>Rappel</x:v>
      </x:c>
      <x:c r="J10" s="126" t="str">
        <x:v>Non</x:v>
      </x:c>
      <x:c r="K10" s="132" t="n">
        <x:v>46279</x:v>
      </x:c>
      <x:c r="L10" s="126" t="str">
        <x:v>Saisie</x:v>
      </x:c>
      <x:c r="M10" s="126" t="str">
        <x:v>Validation devis</x:v>
      </x:c>
      <x:c r="N10" s="132" t="str">
        <x:f>IF(AND($A10&lt;&gt;"",$B10="RDV comptable",$G10&lt;&gt;"Annulé",$D10&gt;='Tableau de bord'!$K$5),$D10+$E10,"")</x:f>
      </x:c>
      <x:c r="O10" s="132" t="str">
        <x:f>IF(AND($A10&lt;&gt;"",$B10="RDV commercial",$G10&lt;&gt;"Annulé",$D10&gt;='Tableau de bord'!$K$5),$D10+$E10,"")</x:f>
      </x:c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2"/>
      <x:c r="B11" s="2"/>
      <x:c r="C11" s="2"/>
      <x:c r="D11" s="8"/>
      <x:c r="E11" s="135"/>
      <x:c r="F11" s="135"/>
      <x:c r="G11" s="2"/>
      <x:c r="H11" s="2"/>
      <x:c r="I11" s="2"/>
      <x:c r="J11" s="2"/>
      <x:c r="K11" s="118"/>
      <x:c r="L11" s="2"/>
      <x:c r="M11" s="2"/>
      <x:c r="N11" s="118" t="str">
        <x:f>IF(AND($A11&lt;&gt;"",$B11="RDV comptable",$G11&lt;&gt;"Annulé",$D11&gt;='Tableau de bord'!$K$5),$D11+$E11,"")</x:f>
      </x:c>
      <x:c r="O11" s="118" t="str">
        <x:f>IF(AND($A11&lt;&gt;"",$B11="RDV commercial",$G11&lt;&gt;"Annulé",$D11&gt;='Tableau de bord'!$K$5),$D11+$E11,"")</x:f>
      </x:c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2"/>
      <x:c r="B12" s="2"/>
      <x:c r="C12" s="2"/>
      <x:c r="D12" s="8"/>
      <x:c r="E12" s="135"/>
      <x:c r="F12" s="135"/>
      <x:c r="G12" s="2"/>
      <x:c r="H12" s="2"/>
      <x:c r="I12" s="2"/>
      <x:c r="J12" s="2"/>
      <x:c r="K12" s="118"/>
      <x:c r="L12" s="2"/>
      <x:c r="M12" s="2"/>
      <x:c r="N12" s="118" t="str">
        <x:f>IF(AND($A12&lt;&gt;"",$B12="RDV comptable",$G12&lt;&gt;"Annulé",$D12&gt;='Tableau de bord'!$K$5),$D12+$E12,"")</x:f>
      </x:c>
      <x:c r="O12" s="118" t="str">
        <x:f>IF(AND($A12&lt;&gt;"",$B12="RDV commercial",$G12&lt;&gt;"Annulé",$D12&gt;='Tableau de bord'!$K$5),$D12+$E12,"")</x:f>
      </x:c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2"/>
      <x:c r="B13" s="2"/>
      <x:c r="C13" s="2"/>
      <x:c r="D13" s="8"/>
      <x:c r="E13" s="135"/>
      <x:c r="F13" s="135"/>
      <x:c r="G13" s="2"/>
      <x:c r="H13" s="2"/>
      <x:c r="I13" s="2"/>
      <x:c r="J13" s="2"/>
      <x:c r="K13" s="118"/>
      <x:c r="L13" s="2"/>
      <x:c r="M13" s="2"/>
      <x:c r="N13" s="118" t="str">
        <x:f>IF(AND($A13&lt;&gt;"",$B13="RDV comptable",$G13&lt;&gt;"Annulé",$D13&gt;='Tableau de bord'!$K$5),$D13+$E13,"")</x:f>
      </x:c>
      <x:c r="O13" s="118" t="str">
        <x:f>IF(AND($A13&lt;&gt;"",$B13="RDV commercial",$G13&lt;&gt;"Annulé",$D13&gt;='Tableau de bord'!$K$5),$D13+$E13,"")</x:f>
      </x:c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2"/>
      <x:c r="D14" s="8"/>
      <x:c r="E14" s="135"/>
      <x:c r="F14" s="135"/>
      <x:c r="G14" s="2"/>
      <x:c r="H14" s="2"/>
      <x:c r="I14" s="2"/>
      <x:c r="J14" s="2"/>
      <x:c r="K14" s="118"/>
      <x:c r="L14" s="2"/>
      <x:c r="M14" s="2"/>
      <x:c r="N14" s="118" t="str">
        <x:f>IF(AND($A14&lt;&gt;"",$B14="RDV comptable",$G14&lt;&gt;"Annulé",$D14&gt;='Tableau de bord'!$K$5),$D14+$E14,"")</x:f>
      </x:c>
      <x:c r="O14" s="118" t="str">
        <x:f>IF(AND($A14&lt;&gt;"",$B14="RDV commercial",$G14&lt;&gt;"Annulé",$D14&gt;='Tableau de bord'!$K$5),$D14+$E14,"")</x:f>
      </x:c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2"/>
      <x:c r="D15" s="8"/>
      <x:c r="E15" s="135"/>
      <x:c r="F15" s="135"/>
      <x:c r="G15" s="2"/>
      <x:c r="H15" s="2"/>
      <x:c r="I15" s="2"/>
      <x:c r="J15" s="2"/>
      <x:c r="K15" s="118"/>
      <x:c r="L15" s="2"/>
      <x:c r="M15" s="2"/>
      <x:c r="N15" s="118" t="str">
        <x:f>IF(AND($A15&lt;&gt;"",$B15="RDV comptable",$G15&lt;&gt;"Annulé",$D15&gt;='Tableau de bord'!$K$5),$D15+$E15,"")</x:f>
      </x:c>
      <x:c r="O15" s="118" t="str">
        <x:f>IF(AND($A15&lt;&gt;"",$B15="RDV commercial",$G15&lt;&gt;"Annulé",$D15&gt;='Tableau de bord'!$K$5),$D15+$E15,"")</x:f>
      </x:c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2"/>
      <x:c r="D16" s="8"/>
      <x:c r="E16" s="135"/>
      <x:c r="F16" s="135"/>
      <x:c r="G16" s="2"/>
      <x:c r="H16" s="2"/>
      <x:c r="I16" s="2"/>
      <x:c r="J16" s="2"/>
      <x:c r="K16" s="118"/>
      <x:c r="L16" s="2"/>
      <x:c r="M16" s="2"/>
      <x:c r="N16" s="118" t="str">
        <x:f>IF(AND($A16&lt;&gt;"",$B16="RDV comptable",$G16&lt;&gt;"Annulé",$D16&gt;='Tableau de bord'!$K$5),$D16+$E16,"")</x:f>
      </x:c>
      <x:c r="O16" s="118" t="str">
        <x:f>IF(AND($A16&lt;&gt;"",$B16="RDV commercial",$G16&lt;&gt;"Annulé",$D16&gt;='Tableau de bord'!$K$5),$D16+$E16,"")</x:f>
      </x:c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2"/>
      <x:c r="D17" s="8"/>
      <x:c r="E17" s="135"/>
      <x:c r="F17" s="135"/>
      <x:c r="G17" s="2"/>
      <x:c r="H17" s="2"/>
      <x:c r="I17" s="2"/>
      <x:c r="J17" s="2"/>
      <x:c r="K17" s="118"/>
      <x:c r="L17" s="2"/>
      <x:c r="M17" s="2"/>
      <x:c r="N17" s="118" t="str">
        <x:f>IF(AND($A17&lt;&gt;"",$B17="RDV comptable",$G17&lt;&gt;"Annulé",$D17&gt;='Tableau de bord'!$K$5),$D17+$E17,"")</x:f>
      </x:c>
      <x:c r="O17" s="118" t="str">
        <x:f>IF(AND($A17&lt;&gt;"",$B17="RDV commercial",$G17&lt;&gt;"Annulé",$D17&gt;='Tableau de bord'!$K$5),$D17+$E17,"")</x:f>
      </x:c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2"/>
      <x:c r="D18" s="8"/>
      <x:c r="E18" s="135"/>
      <x:c r="F18" s="135"/>
      <x:c r="G18" s="2"/>
      <x:c r="H18" s="2"/>
      <x:c r="I18" s="2"/>
      <x:c r="J18" s="2"/>
      <x:c r="K18" s="118"/>
      <x:c r="L18" s="2"/>
      <x:c r="M18" s="2"/>
      <x:c r="N18" s="118" t="str">
        <x:f>IF(AND($A18&lt;&gt;"",$B18="RDV comptable",$G18&lt;&gt;"Annulé",$D18&gt;='Tableau de bord'!$K$5),$D18+$E18,"")</x:f>
      </x:c>
      <x:c r="O18" s="118" t="str">
        <x:f>IF(AND($A18&lt;&gt;"",$B18="RDV commercial",$G18&lt;&gt;"Annulé",$D18&gt;='Tableau de bord'!$K$5),$D18+$E18,"")</x:f>
      </x:c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2"/>
      <x:c r="D19" s="8"/>
      <x:c r="E19" s="135"/>
      <x:c r="F19" s="135"/>
      <x:c r="G19" s="2"/>
      <x:c r="H19" s="2"/>
      <x:c r="I19" s="2"/>
      <x:c r="J19" s="2"/>
      <x:c r="K19" s="118"/>
      <x:c r="L19" s="2"/>
      <x:c r="M19" s="2"/>
      <x:c r="N19" s="118" t="str">
        <x:f>IF(AND($A19&lt;&gt;"",$B19="RDV comptable",$G19&lt;&gt;"Annulé",$D19&gt;='Tableau de bord'!$K$5),$D19+$E19,"")</x:f>
      </x:c>
      <x:c r="O19" s="118" t="str">
        <x:f>IF(AND($A19&lt;&gt;"",$B19="RDV commercial",$G19&lt;&gt;"Annulé",$D19&gt;='Tableau de bord'!$K$5),$D19+$E19,"")</x:f>
      </x:c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2"/>
      <x:c r="D20" s="8"/>
      <x:c r="E20" s="135"/>
      <x:c r="F20" s="135"/>
      <x:c r="G20" s="2"/>
      <x:c r="H20" s="2"/>
      <x:c r="I20" s="2"/>
      <x:c r="J20" s="2"/>
      <x:c r="K20" s="118"/>
      <x:c r="L20" s="2"/>
      <x:c r="M20" s="2"/>
      <x:c r="N20" s="118" t="str">
        <x:f>IF(AND($A20&lt;&gt;"",$B20="RDV comptable",$G20&lt;&gt;"Annulé",$D20&gt;='Tableau de bord'!$K$5),$D20+$E20,"")</x:f>
      </x:c>
      <x:c r="O20" s="118" t="str">
        <x:f>IF(AND($A20&lt;&gt;"",$B20="RDV commercial",$G20&lt;&gt;"Annulé",$D20&gt;='Tableau de bord'!$K$5),$D20+$E20,"")</x:f>
      </x:c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2"/>
      <x:c r="D21" s="8"/>
      <x:c r="E21" s="135"/>
      <x:c r="F21" s="135"/>
      <x:c r="G21" s="2"/>
      <x:c r="H21" s="2"/>
      <x:c r="I21" s="2"/>
      <x:c r="J21" s="2"/>
      <x:c r="K21" s="118"/>
      <x:c r="L21" s="2"/>
      <x:c r="M21" s="2"/>
      <x:c r="N21" s="118" t="str">
        <x:f>IF(AND($A21&lt;&gt;"",$B21="RDV comptable",$G21&lt;&gt;"Annulé",$D21&gt;='Tableau de bord'!$K$5),$D21+$E21,"")</x:f>
      </x:c>
      <x:c r="O21" s="118" t="str">
        <x:f>IF(AND($A21&lt;&gt;"",$B21="RDV commercial",$G21&lt;&gt;"Annulé",$D21&gt;='Tableau de bord'!$K$5),$D21+$E21,"")</x:f>
      </x:c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2"/>
      <x:c r="D22" s="8"/>
      <x:c r="E22" s="135"/>
      <x:c r="F22" s="135"/>
      <x:c r="G22" s="2"/>
      <x:c r="H22" s="2"/>
      <x:c r="I22" s="2"/>
      <x:c r="J22" s="2"/>
      <x:c r="K22" s="118"/>
      <x:c r="L22" s="2"/>
      <x:c r="M22" s="2"/>
      <x:c r="N22" s="118" t="str">
        <x:f>IF(AND($A22&lt;&gt;"",$B22="RDV comptable",$G22&lt;&gt;"Annulé",$D22&gt;='Tableau de bord'!$K$5),$D22+$E22,"")</x:f>
      </x:c>
      <x:c r="O22" s="118" t="str">
        <x:f>IF(AND($A22&lt;&gt;"",$B22="RDV commercial",$G22&lt;&gt;"Annulé",$D22&gt;='Tableau de bord'!$K$5),$D22+$E22,"")</x:f>
      </x:c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2"/>
      <x:c r="D23" s="8"/>
      <x:c r="E23" s="135"/>
      <x:c r="F23" s="135"/>
      <x:c r="G23" s="2"/>
      <x:c r="H23" s="2"/>
      <x:c r="I23" s="2"/>
      <x:c r="J23" s="2"/>
      <x:c r="K23" s="118"/>
      <x:c r="L23" s="2"/>
      <x:c r="M23" s="2"/>
      <x:c r="N23" s="118" t="str">
        <x:f>IF(AND($A23&lt;&gt;"",$B23="RDV comptable",$G23&lt;&gt;"Annulé",$D23&gt;='Tableau de bord'!$K$5),$D23+$E23,"")</x:f>
      </x:c>
      <x:c r="O23" s="118" t="str">
        <x:f>IF(AND($A23&lt;&gt;"",$B23="RDV commercial",$G23&lt;&gt;"Annulé",$D23&gt;='Tableau de bord'!$K$5),$D23+$E23,"")</x:f>
      </x:c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2"/>
      <x:c r="D24" s="8"/>
      <x:c r="E24" s="135"/>
      <x:c r="F24" s="135"/>
      <x:c r="G24" s="2"/>
      <x:c r="H24" s="2"/>
      <x:c r="I24" s="2"/>
      <x:c r="J24" s="2"/>
      <x:c r="K24" s="118"/>
      <x:c r="L24" s="2"/>
      <x:c r="M24" s="2"/>
      <x:c r="N24" s="118" t="str">
        <x:f>IF(AND($A24&lt;&gt;"",$B24="RDV comptable",$G24&lt;&gt;"Annulé",$D24&gt;='Tableau de bord'!$K$5),$D24+$E24,"")</x:f>
      </x:c>
      <x:c r="O24" s="118" t="str">
        <x:f>IF(AND($A24&lt;&gt;"",$B24="RDV commercial",$G24&lt;&gt;"Annulé",$D24&gt;='Tableau de bord'!$K$5),$D24+$E24,"")</x:f>
      </x:c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2"/>
      <x:c r="D25" s="8"/>
      <x:c r="E25" s="135"/>
      <x:c r="F25" s="135"/>
      <x:c r="G25" s="2"/>
      <x:c r="H25" s="2"/>
      <x:c r="I25" s="2"/>
      <x:c r="J25" s="2"/>
      <x:c r="K25" s="118"/>
      <x:c r="L25" s="2"/>
      <x:c r="M25" s="2"/>
      <x:c r="N25" s="118" t="str">
        <x:f>IF(AND($A25&lt;&gt;"",$B25="RDV comptable",$G25&lt;&gt;"Annulé",$D25&gt;='Tableau de bord'!$K$5),$D25+$E25,"")</x:f>
      </x:c>
      <x:c r="O25" s="118" t="str">
        <x:f>IF(AND($A25&lt;&gt;"",$B25="RDV commercial",$G25&lt;&gt;"Annulé",$D25&gt;='Tableau de bord'!$K$5),$D25+$E25,"")</x:f>
      </x:c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2"/>
      <x:c r="D26" s="8"/>
      <x:c r="E26" s="135"/>
      <x:c r="F26" s="135"/>
      <x:c r="G26" s="2"/>
      <x:c r="H26" s="2"/>
      <x:c r="I26" s="2"/>
      <x:c r="J26" s="2"/>
      <x:c r="K26" s="118"/>
      <x:c r="L26" s="2"/>
      <x:c r="M26" s="2"/>
      <x:c r="N26" s="118" t="str">
        <x:f>IF(AND($A26&lt;&gt;"",$B26="RDV comptable",$G26&lt;&gt;"Annulé",$D26&gt;='Tableau de bord'!$K$5),$D26+$E26,"")</x:f>
      </x:c>
      <x:c r="O26" s="118" t="str">
        <x:f>IF(AND($A26&lt;&gt;"",$B26="RDV commercial",$G26&lt;&gt;"Annulé",$D26&gt;='Tableau de bord'!$K$5),$D26+$E26,"")</x:f>
      </x:c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2"/>
      <x:c r="D27" s="8"/>
      <x:c r="E27" s="135"/>
      <x:c r="F27" s="135"/>
      <x:c r="G27" s="2"/>
      <x:c r="H27" s="2"/>
      <x:c r="I27" s="2"/>
      <x:c r="J27" s="2"/>
      <x:c r="K27" s="118"/>
      <x:c r="L27" s="2"/>
      <x:c r="M27" s="2"/>
      <x:c r="N27" s="118" t="str">
        <x:f>IF(AND($A27&lt;&gt;"",$B27="RDV comptable",$G27&lt;&gt;"Annulé",$D27&gt;='Tableau de bord'!$K$5),$D27+$E27,"")</x:f>
      </x:c>
      <x:c r="O27" s="118" t="str">
        <x:f>IF(AND($A27&lt;&gt;"",$B27="RDV commercial",$G27&lt;&gt;"Annulé",$D27&gt;='Tableau de bord'!$K$5),$D27+$E27,"")</x:f>
      </x:c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2"/>
      <x:c r="D28" s="8"/>
      <x:c r="E28" s="135"/>
      <x:c r="F28" s="135"/>
      <x:c r="G28" s="2"/>
      <x:c r="H28" s="2"/>
      <x:c r="I28" s="2"/>
      <x:c r="J28" s="2"/>
      <x:c r="K28" s="118"/>
      <x:c r="L28" s="2"/>
      <x:c r="M28" s="2"/>
      <x:c r="N28" s="118" t="str">
        <x:f>IF(AND($A28&lt;&gt;"",$B28="RDV comptable",$G28&lt;&gt;"Annulé",$D28&gt;='Tableau de bord'!$K$5),$D28+$E28,"")</x:f>
      </x:c>
      <x:c r="O28" s="118" t="str">
        <x:f>IF(AND($A28&lt;&gt;"",$B28="RDV commercial",$G28&lt;&gt;"Annulé",$D28&gt;='Tableau de bord'!$K$5),$D28+$E28,"")</x:f>
      </x:c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2"/>
      <x:c r="D29" s="8"/>
      <x:c r="E29" s="135"/>
      <x:c r="F29" s="135"/>
      <x:c r="G29" s="2"/>
      <x:c r="H29" s="2"/>
      <x:c r="I29" s="2"/>
      <x:c r="J29" s="2"/>
      <x:c r="K29" s="118"/>
      <x:c r="L29" s="2"/>
      <x:c r="M29" s="2"/>
      <x:c r="N29" s="118" t="str">
        <x:f>IF(AND($A29&lt;&gt;"",$B29="RDV comptable",$G29&lt;&gt;"Annulé",$D29&gt;='Tableau de bord'!$K$5),$D29+$E29,"")</x:f>
      </x:c>
      <x:c r="O29" s="118" t="str">
        <x:f>IF(AND($A29&lt;&gt;"",$B29="RDV commercial",$G29&lt;&gt;"Annulé",$D29&gt;='Tableau de bord'!$K$5),$D29+$E29,"")</x:f>
      </x:c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2"/>
      <x:c r="D30" s="8"/>
      <x:c r="E30" s="135"/>
      <x:c r="F30" s="135"/>
      <x:c r="G30" s="2"/>
      <x:c r="H30" s="2"/>
      <x:c r="I30" s="2"/>
      <x:c r="J30" s="2"/>
      <x:c r="K30" s="118"/>
      <x:c r="L30" s="2"/>
      <x:c r="M30" s="2"/>
      <x:c r="N30" s="118" t="str">
        <x:f>IF(AND($A30&lt;&gt;"",$B30="RDV comptable",$G30&lt;&gt;"Annulé",$D30&gt;='Tableau de bord'!$K$5),$D30+$E30,"")</x:f>
      </x:c>
      <x:c r="O30" s="118" t="str">
        <x:f>IF(AND($A30&lt;&gt;"",$B30="RDV commercial",$G30&lt;&gt;"Annulé",$D30&gt;='Tableau de bord'!$K$5),$D30+$E30,"")</x:f>
      </x:c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2"/>
      <x:c r="D31" s="8"/>
      <x:c r="E31" s="135"/>
      <x:c r="F31" s="135"/>
      <x:c r="G31" s="2"/>
      <x:c r="H31" s="2"/>
      <x:c r="I31" s="2"/>
      <x:c r="J31" s="2"/>
      <x:c r="K31" s="118"/>
      <x:c r="L31" s="2"/>
      <x:c r="M31" s="2"/>
      <x:c r="N31" s="118" t="str">
        <x:f>IF(AND($A31&lt;&gt;"",$B31="RDV comptable",$G31&lt;&gt;"Annulé",$D31&gt;='Tableau de bord'!$K$5),$D31+$E31,"")</x:f>
      </x:c>
      <x:c r="O31" s="118" t="str">
        <x:f>IF(AND($A31&lt;&gt;"",$B31="RDV commercial",$G31&lt;&gt;"Annulé",$D31&gt;='Tableau de bord'!$K$5),$D31+$E31,"")</x:f>
      </x:c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2"/>
      <x:c r="D32" s="8"/>
      <x:c r="E32" s="135"/>
      <x:c r="F32" s="135"/>
      <x:c r="G32" s="2"/>
      <x:c r="H32" s="2"/>
      <x:c r="I32" s="2"/>
      <x:c r="J32" s="2"/>
      <x:c r="K32" s="118"/>
      <x:c r="L32" s="2"/>
      <x:c r="M32" s="2"/>
      <x:c r="N32" s="118" t="str">
        <x:f>IF(AND($A32&lt;&gt;"",$B32="RDV comptable",$G32&lt;&gt;"Annulé",$D32&gt;='Tableau de bord'!$K$5),$D32+$E32,"")</x:f>
      </x:c>
      <x:c r="O32" s="118" t="str">
        <x:f>IF(AND($A32&lt;&gt;"",$B32="RDV commercial",$G32&lt;&gt;"Annulé",$D32&gt;='Tableau de bord'!$K$5),$D32+$E32,"")</x:f>
      </x:c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2"/>
      <x:c r="D33" s="8"/>
      <x:c r="E33" s="135"/>
      <x:c r="F33" s="135"/>
      <x:c r="G33" s="2"/>
      <x:c r="H33" s="2"/>
      <x:c r="I33" s="2"/>
      <x:c r="J33" s="2"/>
      <x:c r="K33" s="118"/>
      <x:c r="L33" s="2"/>
      <x:c r="M33" s="2"/>
      <x:c r="N33" s="118" t="str">
        <x:f>IF(AND($A33&lt;&gt;"",$B33="RDV comptable",$G33&lt;&gt;"Annulé",$D33&gt;='Tableau de bord'!$K$5),$D33+$E33,"")</x:f>
      </x:c>
      <x:c r="O33" s="118" t="str">
        <x:f>IF(AND($A33&lt;&gt;"",$B33="RDV commercial",$G33&lt;&gt;"Annulé",$D33&gt;='Tableau de bord'!$K$5),$D33+$E33,"")</x:f>
      </x:c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2"/>
      <x:c r="D34" s="8"/>
      <x:c r="E34" s="135"/>
      <x:c r="F34" s="135"/>
      <x:c r="G34" s="2"/>
      <x:c r="H34" s="2"/>
      <x:c r="I34" s="2"/>
      <x:c r="J34" s="2"/>
      <x:c r="K34" s="118"/>
      <x:c r="L34" s="2"/>
      <x:c r="M34" s="2"/>
      <x:c r="N34" s="118" t="str">
        <x:f>IF(AND($A34&lt;&gt;"",$B34="RDV comptable",$G34&lt;&gt;"Annulé",$D34&gt;='Tableau de bord'!$K$5),$D34+$E34,"")</x:f>
      </x:c>
      <x:c r="O34" s="118" t="str">
        <x:f>IF(AND($A34&lt;&gt;"",$B34="RDV commercial",$G34&lt;&gt;"Annulé",$D34&gt;='Tableau de bord'!$K$5),$D34+$E34,"")</x:f>
      </x:c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2"/>
      <x:c r="D35" s="8"/>
      <x:c r="E35" s="135"/>
      <x:c r="F35" s="135"/>
      <x:c r="G35" s="2"/>
      <x:c r="H35" s="2"/>
      <x:c r="I35" s="2"/>
      <x:c r="J35" s="2"/>
      <x:c r="K35" s="118"/>
      <x:c r="L35" s="2"/>
      <x:c r="M35" s="2"/>
      <x:c r="N35" s="118" t="str">
        <x:f>IF(AND($A35&lt;&gt;"",$B35="RDV comptable",$G35&lt;&gt;"Annulé",$D35&gt;='Tableau de bord'!$K$5),$D35+$E35,"")</x:f>
      </x:c>
      <x:c r="O35" s="118" t="str">
        <x:f>IF(AND($A35&lt;&gt;"",$B35="RDV commercial",$G35&lt;&gt;"Annulé",$D35&gt;='Tableau de bord'!$K$5),$D35+$E35,"")</x:f>
      </x:c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2"/>
      <x:c r="D36" s="8"/>
      <x:c r="E36" s="135"/>
      <x:c r="F36" s="135"/>
      <x:c r="G36" s="2"/>
      <x:c r="H36" s="2"/>
      <x:c r="I36" s="2"/>
      <x:c r="J36" s="2"/>
      <x:c r="K36" s="118"/>
      <x:c r="L36" s="2"/>
      <x:c r="M36" s="2"/>
      <x:c r="N36" s="118" t="str">
        <x:f>IF(AND($A36&lt;&gt;"",$B36="RDV comptable",$G36&lt;&gt;"Annulé",$D36&gt;='Tableau de bord'!$K$5),$D36+$E36,"")</x:f>
      </x:c>
      <x:c r="O36" s="118" t="str">
        <x:f>IF(AND($A36&lt;&gt;"",$B36="RDV commercial",$G36&lt;&gt;"Annulé",$D36&gt;='Tableau de bord'!$K$5),$D36+$E36,"")</x:f>
      </x:c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2"/>
      <x:c r="D37" s="8"/>
      <x:c r="E37" s="135"/>
      <x:c r="F37" s="135"/>
      <x:c r="G37" s="2"/>
      <x:c r="H37" s="2"/>
      <x:c r="I37" s="2"/>
      <x:c r="J37" s="2"/>
      <x:c r="K37" s="118"/>
      <x:c r="L37" s="2"/>
      <x:c r="M37" s="2"/>
      <x:c r="N37" s="118" t="str">
        <x:f>IF(AND($A37&lt;&gt;"",$B37="RDV comptable",$G37&lt;&gt;"Annulé",$D37&gt;='Tableau de bord'!$K$5),$D37+$E37,"")</x:f>
      </x:c>
      <x:c r="O37" s="118" t="str">
        <x:f>IF(AND($A37&lt;&gt;"",$B37="RDV commercial",$G37&lt;&gt;"Annulé",$D37&gt;='Tableau de bord'!$K$5),$D37+$E37,"")</x:f>
      </x:c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2"/>
      <x:c r="D38" s="8"/>
      <x:c r="E38" s="135"/>
      <x:c r="F38" s="135"/>
      <x:c r="G38" s="2"/>
      <x:c r="H38" s="2"/>
      <x:c r="I38" s="2"/>
      <x:c r="J38" s="2"/>
      <x:c r="K38" s="118"/>
      <x:c r="L38" s="2"/>
      <x:c r="M38" s="2"/>
      <x:c r="N38" s="118" t="str">
        <x:f>IF(AND($A38&lt;&gt;"",$B38="RDV comptable",$G38&lt;&gt;"Annulé",$D38&gt;='Tableau de bord'!$K$5),$D38+$E38,"")</x:f>
      </x:c>
      <x:c r="O38" s="118" t="str">
        <x:f>IF(AND($A38&lt;&gt;"",$B38="RDV commercial",$G38&lt;&gt;"Annulé",$D38&gt;='Tableau de bord'!$K$5),$D38+$E38,"")</x:f>
      </x:c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8"/>
      <x:c r="E39" s="135"/>
      <x:c r="F39" s="135"/>
      <x:c r="G39" s="2"/>
      <x:c r="H39" s="2"/>
      <x:c r="I39" s="2"/>
      <x:c r="J39" s="2"/>
      <x:c r="K39" s="118"/>
      <x:c r="L39" s="2"/>
      <x:c r="M39" s="2"/>
      <x:c r="N39" s="118" t="str">
        <x:f>IF(AND($A39&lt;&gt;"",$B39="RDV comptable",$G39&lt;&gt;"Annulé",$D39&gt;='Tableau de bord'!$K$5),$D39+$E39,"")</x:f>
      </x:c>
      <x:c r="O39" s="118" t="str">
        <x:f>IF(AND($A39&lt;&gt;"",$B39="RDV commercial",$G39&lt;&gt;"Annulé",$D39&gt;='Tableau de bord'!$K$5),$D39+$E39,"")</x:f>
      </x:c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8"/>
      <x:c r="E40" s="135"/>
      <x:c r="F40" s="135"/>
      <x:c r="G40" s="2"/>
      <x:c r="H40" s="2"/>
      <x:c r="I40" s="2"/>
      <x:c r="J40" s="2"/>
      <x:c r="K40" s="118"/>
      <x:c r="L40" s="2"/>
      <x:c r="M40" s="2"/>
      <x:c r="N40" s="118" t="str">
        <x:f>IF(AND($A40&lt;&gt;"",$B40="RDV comptable",$G40&lt;&gt;"Annulé",$D40&gt;='Tableau de bord'!$K$5),$D40+$E40,"")</x:f>
      </x:c>
      <x:c r="O40" s="118" t="str">
        <x:f>IF(AND($A40&lt;&gt;"",$B40="RDV commercial",$G40&lt;&gt;"Annulé",$D40&gt;='Tableau de bord'!$K$5),$D40+$E40,"")</x:f>
      </x:c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8"/>
      <x:c r="E41" s="135"/>
      <x:c r="F41" s="135"/>
      <x:c r="G41" s="2"/>
      <x:c r="H41" s="2"/>
      <x:c r="I41" s="2"/>
      <x:c r="J41" s="2"/>
      <x:c r="K41" s="118"/>
      <x:c r="L41" s="2"/>
      <x:c r="M41" s="2"/>
      <x:c r="N41" s="118" t="str">
        <x:f>IF(AND($A41&lt;&gt;"",$B41="RDV comptable",$G41&lt;&gt;"Annulé",$D41&gt;='Tableau de bord'!$K$5),$D41+$E41,"")</x:f>
      </x:c>
      <x:c r="O41" s="118" t="str">
        <x:f>IF(AND($A41&lt;&gt;"",$B41="RDV commercial",$G41&lt;&gt;"Annulé",$D41&gt;='Tableau de bord'!$K$5),$D41+$E41,"")</x:f>
      </x:c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8"/>
      <x:c r="E42" s="135"/>
      <x:c r="F42" s="135"/>
      <x:c r="G42" s="2"/>
      <x:c r="H42" s="2"/>
      <x:c r="I42" s="2"/>
      <x:c r="J42" s="2"/>
      <x:c r="K42" s="118"/>
      <x:c r="L42" s="2"/>
      <x:c r="M42" s="2"/>
      <x:c r="N42" s="118" t="str">
        <x:f>IF(AND($A42&lt;&gt;"",$B42="RDV comptable",$G42&lt;&gt;"Annulé",$D42&gt;='Tableau de bord'!$K$5),$D42+$E42,"")</x:f>
      </x:c>
      <x:c r="O42" s="118" t="str">
        <x:f>IF(AND($A42&lt;&gt;"",$B42="RDV commercial",$G42&lt;&gt;"Annulé",$D42&gt;='Tableau de bord'!$K$5),$D42+$E42,"")</x:f>
      </x:c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8"/>
      <x:c r="E43" s="135"/>
      <x:c r="F43" s="135"/>
      <x:c r="G43" s="2"/>
      <x:c r="H43" s="2"/>
      <x:c r="I43" s="2"/>
      <x:c r="J43" s="2"/>
      <x:c r="K43" s="118"/>
      <x:c r="L43" s="2"/>
      <x:c r="M43" s="2"/>
      <x:c r="N43" s="118" t="str">
        <x:f>IF(AND($A43&lt;&gt;"",$B43="RDV comptable",$G43&lt;&gt;"Annulé",$D43&gt;='Tableau de bord'!$K$5),$D43+$E43,"")</x:f>
      </x:c>
      <x:c r="O43" s="118" t="str">
        <x:f>IF(AND($A43&lt;&gt;"",$B43="RDV commercial",$G43&lt;&gt;"Annulé",$D43&gt;='Tableau de bord'!$K$5),$D43+$E43,"")</x:f>
      </x:c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8"/>
      <x:c r="E44" s="135"/>
      <x:c r="F44" s="135"/>
      <x:c r="G44" s="2"/>
      <x:c r="H44" s="2"/>
      <x:c r="I44" s="2"/>
      <x:c r="J44" s="2"/>
      <x:c r="K44" s="118"/>
      <x:c r="L44" s="2"/>
      <x:c r="M44" s="2"/>
      <x:c r="N44" s="118" t="str">
        <x:f>IF(AND($A44&lt;&gt;"",$B44="RDV comptable",$G44&lt;&gt;"Annulé",$D44&gt;='Tableau de bord'!$K$5),$D44+$E44,"")</x:f>
      </x:c>
      <x:c r="O44" s="118" t="str">
        <x:f>IF(AND($A44&lt;&gt;"",$B44="RDV commercial",$G44&lt;&gt;"Annulé",$D44&gt;='Tableau de bord'!$K$5),$D44+$E44,"")</x:f>
      </x:c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8"/>
      <x:c r="E45" s="135"/>
      <x:c r="F45" s="135"/>
      <x:c r="G45" s="2"/>
      <x:c r="H45" s="2"/>
      <x:c r="I45" s="2"/>
      <x:c r="J45" s="2"/>
      <x:c r="K45" s="118"/>
      <x:c r="L45" s="2"/>
      <x:c r="M45" s="2"/>
      <x:c r="N45" s="118" t="str">
        <x:f>IF(AND($A45&lt;&gt;"",$B45="RDV comptable",$G45&lt;&gt;"Annulé",$D45&gt;='Tableau de bord'!$K$5),$D45+$E45,"")</x:f>
      </x:c>
      <x:c r="O45" s="118" t="str">
        <x:f>IF(AND($A45&lt;&gt;"",$B45="RDV commercial",$G45&lt;&gt;"Annulé",$D45&gt;='Tableau de bord'!$K$5),$D45+$E45,"")</x:f>
      </x:c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8"/>
      <x:c r="E46" s="135"/>
      <x:c r="F46" s="135"/>
      <x:c r="G46" s="2"/>
      <x:c r="H46" s="2"/>
      <x:c r="I46" s="2"/>
      <x:c r="J46" s="2"/>
      <x:c r="K46" s="118"/>
      <x:c r="L46" s="2"/>
      <x:c r="M46" s="2"/>
      <x:c r="N46" s="118" t="str">
        <x:f>IF(AND($A46&lt;&gt;"",$B46="RDV comptable",$G46&lt;&gt;"Annulé",$D46&gt;='Tableau de bord'!$K$5),$D46+$E46,"")</x:f>
      </x:c>
      <x:c r="O46" s="118" t="str">
        <x:f>IF(AND($A46&lt;&gt;"",$B46="RDV commercial",$G46&lt;&gt;"Annulé",$D46&gt;='Tableau de bord'!$K$5),$D46+$E46,"")</x:f>
      </x:c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8"/>
      <x:c r="E47" s="135"/>
      <x:c r="F47" s="135"/>
      <x:c r="G47" s="2"/>
      <x:c r="H47" s="2"/>
      <x:c r="I47" s="2"/>
      <x:c r="J47" s="2"/>
      <x:c r="K47" s="118"/>
      <x:c r="L47" s="2"/>
      <x:c r="M47" s="2"/>
      <x:c r="N47" s="118" t="str">
        <x:f>IF(AND($A47&lt;&gt;"",$B47="RDV comptable",$G47&lt;&gt;"Annulé",$D47&gt;='Tableau de bord'!$K$5),$D47+$E47,"")</x:f>
      </x:c>
      <x:c r="O47" s="118" t="str">
        <x:f>IF(AND($A47&lt;&gt;"",$B47="RDV commercial",$G47&lt;&gt;"Annulé",$D47&gt;='Tableau de bord'!$K$5),$D47+$E47,"")</x:f>
      </x:c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8"/>
      <x:c r="E48" s="135"/>
      <x:c r="F48" s="135"/>
      <x:c r="G48" s="2"/>
      <x:c r="H48" s="2"/>
      <x:c r="I48" s="2"/>
      <x:c r="J48" s="2"/>
      <x:c r="K48" s="118"/>
      <x:c r="L48" s="2"/>
      <x:c r="M48" s="2"/>
      <x:c r="N48" s="118" t="str">
        <x:f>IF(AND($A48&lt;&gt;"",$B48="RDV comptable",$G48&lt;&gt;"Annulé",$D48&gt;='Tableau de bord'!$K$5),$D48+$E48,"")</x:f>
      </x:c>
      <x:c r="O48" s="118" t="str">
        <x:f>IF(AND($A48&lt;&gt;"",$B48="RDV commercial",$G48&lt;&gt;"Annulé",$D48&gt;='Tableau de bord'!$K$5),$D48+$E48,"")</x:f>
      </x:c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8"/>
      <x:c r="E49" s="135"/>
      <x:c r="F49" s="135"/>
      <x:c r="G49" s="2"/>
      <x:c r="H49" s="2"/>
      <x:c r="I49" s="2"/>
      <x:c r="J49" s="2"/>
      <x:c r="K49" s="118"/>
      <x:c r="L49" s="2"/>
      <x:c r="M49" s="2"/>
      <x:c r="N49" s="118" t="str">
        <x:f>IF(AND($A49&lt;&gt;"",$B49="RDV comptable",$G49&lt;&gt;"Annulé",$D49&gt;='Tableau de bord'!$K$5),$D49+$E49,"")</x:f>
      </x:c>
      <x:c r="O49" s="118" t="str">
        <x:f>IF(AND($A49&lt;&gt;"",$B49="RDV commercial",$G49&lt;&gt;"Annulé",$D49&gt;='Tableau de bord'!$K$5),$D49+$E49,"")</x:f>
      </x:c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8"/>
      <x:c r="E50" s="135"/>
      <x:c r="F50" s="135"/>
      <x:c r="G50" s="2"/>
      <x:c r="H50" s="2"/>
      <x:c r="I50" s="2"/>
      <x:c r="J50" s="2"/>
      <x:c r="K50" s="118"/>
      <x:c r="L50" s="2"/>
      <x:c r="M50" s="2"/>
      <x:c r="N50" s="118" t="str">
        <x:f>IF(AND($A50&lt;&gt;"",$B50="RDV comptable",$G50&lt;&gt;"Annulé",$D50&gt;='Tableau de bord'!$K$5),$D50+$E50,"")</x:f>
      </x:c>
      <x:c r="O50" s="118" t="str">
        <x:f>IF(AND($A50&lt;&gt;"",$B50="RDV commercial",$G50&lt;&gt;"Annulé",$D50&gt;='Tableau de bord'!$K$5),$D50+$E50,"")</x:f>
      </x:c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8"/>
      <x:c r="E51" s="135"/>
      <x:c r="F51" s="135"/>
      <x:c r="G51" s="2"/>
      <x:c r="H51" s="2"/>
      <x:c r="I51" s="2"/>
      <x:c r="J51" s="2"/>
      <x:c r="K51" s="118"/>
      <x:c r="L51" s="2"/>
      <x:c r="M51" s="2"/>
      <x:c r="N51" s="118" t="str">
        <x:f>IF(AND($A51&lt;&gt;"",$B51="RDV comptable",$G51&lt;&gt;"Annulé",$D51&gt;='Tableau de bord'!$K$5),$D51+$E51,"")</x:f>
      </x:c>
      <x:c r="O51" s="118" t="str">
        <x:f>IF(AND($A51&lt;&gt;"",$B51="RDV commercial",$G51&lt;&gt;"Annulé",$D51&gt;='Tableau de bord'!$K$5),$D51+$E51,"")</x:f>
      </x:c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8"/>
      <x:c r="E52" s="135"/>
      <x:c r="F52" s="135"/>
      <x:c r="G52" s="2"/>
      <x:c r="H52" s="2"/>
      <x:c r="I52" s="2"/>
      <x:c r="J52" s="2"/>
      <x:c r="K52" s="118"/>
      <x:c r="L52" s="2"/>
      <x:c r="M52" s="2"/>
      <x:c r="N52" s="118" t="str">
        <x:f>IF(AND($A52&lt;&gt;"",$B52="RDV comptable",$G52&lt;&gt;"Annulé",$D52&gt;='Tableau de bord'!$K$5),$D52+$E52,"")</x:f>
      </x:c>
      <x:c r="O52" s="118" t="str">
        <x:f>IF(AND($A52&lt;&gt;"",$B52="RDV commercial",$G52&lt;&gt;"Annulé",$D52&gt;='Tableau de bord'!$K$5),$D52+$E52,"")</x:f>
      </x:c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8"/>
      <x:c r="E53" s="135"/>
      <x:c r="F53" s="135"/>
      <x:c r="G53" s="2"/>
      <x:c r="H53" s="2"/>
      <x:c r="I53" s="2"/>
      <x:c r="J53" s="2"/>
      <x:c r="K53" s="118"/>
      <x:c r="L53" s="2"/>
      <x:c r="M53" s="2"/>
      <x:c r="N53" s="118" t="str">
        <x:f>IF(AND($A53&lt;&gt;"",$B53="RDV comptable",$G53&lt;&gt;"Annulé",$D53&gt;='Tableau de bord'!$K$5),$D53+$E53,"")</x:f>
      </x:c>
      <x:c r="O53" s="118" t="str">
        <x:f>IF(AND($A53&lt;&gt;"",$B53="RDV commercial",$G53&lt;&gt;"Annulé",$D53&gt;='Tableau de bord'!$K$5),$D53+$E53,"")</x:f>
      </x:c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8"/>
      <x:c r="E54" s="135"/>
      <x:c r="F54" s="135"/>
      <x:c r="G54" s="2"/>
      <x:c r="H54" s="2"/>
      <x:c r="I54" s="2"/>
      <x:c r="J54" s="2"/>
      <x:c r="K54" s="118"/>
      <x:c r="L54" s="2"/>
      <x:c r="M54" s="2"/>
      <x:c r="N54" s="118" t="str">
        <x:f>IF(AND($A54&lt;&gt;"",$B54="RDV comptable",$G54&lt;&gt;"Annulé",$D54&gt;='Tableau de bord'!$K$5),$D54+$E54,"")</x:f>
      </x:c>
      <x:c r="O54" s="118" t="str">
        <x:f>IF(AND($A54&lt;&gt;"",$B54="RDV commercial",$G54&lt;&gt;"Annulé",$D54&gt;='Tableau de bord'!$K$5),$D54+$E54,"")</x:f>
      </x:c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8"/>
      <x:c r="E55" s="135"/>
      <x:c r="F55" s="135"/>
      <x:c r="G55" s="2"/>
      <x:c r="H55" s="2"/>
      <x:c r="I55" s="2"/>
      <x:c r="J55" s="2"/>
      <x:c r="K55" s="118"/>
      <x:c r="L55" s="2"/>
      <x:c r="M55" s="2"/>
      <x:c r="N55" s="118" t="str">
        <x:f>IF(AND($A55&lt;&gt;"",$B55="RDV comptable",$G55&lt;&gt;"Annulé",$D55&gt;='Tableau de bord'!$K$5),$D55+$E55,"")</x:f>
      </x:c>
      <x:c r="O55" s="118" t="str">
        <x:f>IF(AND($A55&lt;&gt;"",$B55="RDV commercial",$G55&lt;&gt;"Annulé",$D55&gt;='Tableau de bord'!$K$5),$D55+$E55,"")</x:f>
      </x:c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8"/>
      <x:c r="E56" s="135"/>
      <x:c r="F56" s="135"/>
      <x:c r="G56" s="2"/>
      <x:c r="H56" s="2"/>
      <x:c r="I56" s="2"/>
      <x:c r="J56" s="2"/>
      <x:c r="K56" s="118"/>
      <x:c r="L56" s="2"/>
      <x:c r="M56" s="2"/>
      <x:c r="N56" s="118" t="str">
        <x:f>IF(AND($A56&lt;&gt;"",$B56="RDV comptable",$G56&lt;&gt;"Annulé",$D56&gt;='Tableau de bord'!$K$5),$D56+$E56,"")</x:f>
      </x:c>
      <x:c r="O56" s="118" t="str">
        <x:f>IF(AND($A56&lt;&gt;"",$B56="RDV commercial",$G56&lt;&gt;"Annulé",$D56&gt;='Tableau de bord'!$K$5),$D56+$E56,"")</x:f>
      </x:c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8"/>
      <x:c r="E57" s="135"/>
      <x:c r="F57" s="135"/>
      <x:c r="G57" s="2"/>
      <x:c r="H57" s="2"/>
      <x:c r="I57" s="2"/>
      <x:c r="J57" s="2"/>
      <x:c r="K57" s="118"/>
      <x:c r="L57" s="2"/>
      <x:c r="M57" s="2"/>
      <x:c r="N57" s="118" t="str">
        <x:f>IF(AND($A57&lt;&gt;"",$B57="RDV comptable",$G57&lt;&gt;"Annulé",$D57&gt;='Tableau de bord'!$K$5),$D57+$E57,"")</x:f>
      </x:c>
      <x:c r="O57" s="118" t="str">
        <x:f>IF(AND($A57&lt;&gt;"",$B57="RDV commercial",$G57&lt;&gt;"Annulé",$D57&gt;='Tableau de bord'!$K$5),$D57+$E57,"")</x:f>
      </x:c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8"/>
      <x:c r="E58" s="135"/>
      <x:c r="F58" s="135"/>
      <x:c r="G58" s="2"/>
      <x:c r="H58" s="2"/>
      <x:c r="I58" s="2"/>
      <x:c r="J58" s="2"/>
      <x:c r="K58" s="118"/>
      <x:c r="L58" s="2"/>
      <x:c r="M58" s="2"/>
      <x:c r="N58" s="118" t="str">
        <x:f>IF(AND($A58&lt;&gt;"",$B58="RDV comptable",$G58&lt;&gt;"Annulé",$D58&gt;='Tableau de bord'!$K$5),$D58+$E58,"")</x:f>
      </x:c>
      <x:c r="O58" s="118" t="str">
        <x:f>IF(AND($A58&lt;&gt;"",$B58="RDV commercial",$G58&lt;&gt;"Annulé",$D58&gt;='Tableau de bord'!$K$5),$D58+$E58,"")</x:f>
      </x:c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8"/>
      <x:c r="E59" s="135"/>
      <x:c r="F59" s="135"/>
      <x:c r="G59" s="2"/>
      <x:c r="H59" s="2"/>
      <x:c r="I59" s="2"/>
      <x:c r="J59" s="2"/>
      <x:c r="K59" s="118"/>
      <x:c r="L59" s="2"/>
      <x:c r="M59" s="2"/>
      <x:c r="N59" s="118" t="str">
        <x:f>IF(AND($A59&lt;&gt;"",$B59="RDV comptable",$G59&lt;&gt;"Annulé",$D59&gt;='Tableau de bord'!$K$5),$D59+$E59,"")</x:f>
      </x:c>
      <x:c r="O59" s="118" t="str">
        <x:f>IF(AND($A59&lt;&gt;"",$B59="RDV commercial",$G59&lt;&gt;"Annulé",$D59&gt;='Tableau de bord'!$K$5),$D59+$E59,"")</x:f>
      </x:c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8"/>
      <x:c r="E60" s="135"/>
      <x:c r="F60" s="135"/>
      <x:c r="G60" s="2"/>
      <x:c r="H60" s="2"/>
      <x:c r="I60" s="2"/>
      <x:c r="J60" s="2"/>
      <x:c r="K60" s="118"/>
      <x:c r="L60" s="2"/>
      <x:c r="M60" s="2"/>
      <x:c r="N60" s="118" t="str">
        <x:f>IF(AND($A60&lt;&gt;"",$B60="RDV comptable",$G60&lt;&gt;"Annulé",$D60&gt;='Tableau de bord'!$K$5),$D60+$E60,"")</x:f>
      </x:c>
      <x:c r="O60" s="118" t="str">
        <x:f>IF(AND($A60&lt;&gt;"",$B60="RDV commercial",$G60&lt;&gt;"Annulé",$D60&gt;='Tableau de bord'!$K$5),$D60+$E60,"")</x:f>
      </x:c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8"/>
      <x:c r="E61" s="135"/>
      <x:c r="F61" s="135"/>
      <x:c r="G61" s="2"/>
      <x:c r="H61" s="2"/>
      <x:c r="I61" s="2"/>
      <x:c r="J61" s="2"/>
      <x:c r="K61" s="118"/>
      <x:c r="L61" s="2"/>
      <x:c r="M61" s="2"/>
      <x:c r="N61" s="118" t="str">
        <x:f>IF(AND($A61&lt;&gt;"",$B61="RDV comptable",$G61&lt;&gt;"Annulé",$D61&gt;='Tableau de bord'!$K$5),$D61+$E61,"")</x:f>
      </x:c>
      <x:c r="O61" s="118" t="str">
        <x:f>IF(AND($A61&lt;&gt;"",$B61="RDV commercial",$G61&lt;&gt;"Annulé",$D61&gt;='Tableau de bord'!$K$5),$D61+$E61,"")</x:f>
      </x:c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8"/>
      <x:c r="E62" s="135"/>
      <x:c r="F62" s="135"/>
      <x:c r="G62" s="2"/>
      <x:c r="H62" s="2"/>
      <x:c r="I62" s="2"/>
      <x:c r="J62" s="2"/>
      <x:c r="K62" s="118"/>
      <x:c r="L62" s="2"/>
      <x:c r="M62" s="2"/>
      <x:c r="N62" s="118" t="str">
        <x:f>IF(AND($A62&lt;&gt;"",$B62="RDV comptable",$G62&lt;&gt;"Annulé",$D62&gt;='Tableau de bord'!$K$5),$D62+$E62,"")</x:f>
      </x:c>
      <x:c r="O62" s="118" t="str">
        <x:f>IF(AND($A62&lt;&gt;"",$B62="RDV commercial",$G62&lt;&gt;"Annulé",$D62&gt;='Tableau de bord'!$K$5),$D62+$E62,"")</x:f>
      </x:c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8"/>
      <x:c r="E63" s="135"/>
      <x:c r="F63" s="135"/>
      <x:c r="G63" s="2"/>
      <x:c r="H63" s="2"/>
      <x:c r="I63" s="2"/>
      <x:c r="J63" s="2"/>
      <x:c r="K63" s="118"/>
      <x:c r="L63" s="2"/>
      <x:c r="M63" s="2"/>
      <x:c r="N63" s="118" t="str">
        <x:f>IF(AND($A63&lt;&gt;"",$B63="RDV comptable",$G63&lt;&gt;"Annulé",$D63&gt;='Tableau de bord'!$K$5),$D63+$E63,"")</x:f>
      </x:c>
      <x:c r="O63" s="118" t="str">
        <x:f>IF(AND($A63&lt;&gt;"",$B63="RDV commercial",$G63&lt;&gt;"Annulé",$D63&gt;='Tableau de bord'!$K$5),$D63+$E63,"")</x:f>
      </x:c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8"/>
      <x:c r="E64" s="135"/>
      <x:c r="F64" s="135"/>
      <x:c r="G64" s="2"/>
      <x:c r="H64" s="2"/>
      <x:c r="I64" s="2"/>
      <x:c r="J64" s="2"/>
      <x:c r="K64" s="118"/>
      <x:c r="L64" s="2"/>
      <x:c r="M64" s="2"/>
      <x:c r="N64" s="118" t="str">
        <x:f>IF(AND($A64&lt;&gt;"",$B64="RDV comptable",$G64&lt;&gt;"Annulé",$D64&gt;='Tableau de bord'!$K$5),$D64+$E64,"")</x:f>
      </x:c>
      <x:c r="O64" s="118" t="str">
        <x:f>IF(AND($A64&lt;&gt;"",$B64="RDV commercial",$G64&lt;&gt;"Annulé",$D64&gt;='Tableau de bord'!$K$5),$D64+$E64,"")</x:f>
      </x:c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8"/>
      <x:c r="E65" s="135"/>
      <x:c r="F65" s="135"/>
      <x:c r="G65" s="2"/>
      <x:c r="H65" s="2"/>
      <x:c r="I65" s="2"/>
      <x:c r="J65" s="2"/>
      <x:c r="K65" s="118"/>
      <x:c r="L65" s="2"/>
      <x:c r="M65" s="2"/>
      <x:c r="N65" s="118" t="str">
        <x:f>IF(AND($A65&lt;&gt;"",$B65="RDV comptable",$G65&lt;&gt;"Annulé",$D65&gt;='Tableau de bord'!$K$5),$D65+$E65,"")</x:f>
      </x:c>
      <x:c r="O65" s="118" t="str">
        <x:f>IF(AND($A65&lt;&gt;"",$B65="RDV commercial",$G65&lt;&gt;"Annulé",$D65&gt;='Tableau de bord'!$K$5),$D65+$E65,"")</x:f>
      </x:c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8"/>
      <x:c r="E66" s="135"/>
      <x:c r="F66" s="135"/>
      <x:c r="G66" s="2"/>
      <x:c r="H66" s="2"/>
      <x:c r="I66" s="2"/>
      <x:c r="J66" s="2"/>
      <x:c r="K66" s="118"/>
      <x:c r="L66" s="2"/>
      <x:c r="M66" s="2"/>
      <x:c r="N66" s="118" t="str">
        <x:f>IF(AND($A66&lt;&gt;"",$B66="RDV comptable",$G66&lt;&gt;"Annulé",$D66&gt;='Tableau de bord'!$K$5),$D66+$E66,"")</x:f>
      </x:c>
      <x:c r="O66" s="118" t="str">
        <x:f>IF(AND($A66&lt;&gt;"",$B66="RDV commercial",$G66&lt;&gt;"Annulé",$D66&gt;='Tableau de bord'!$K$5),$D66+$E66,"")</x:f>
      </x:c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8"/>
      <x:c r="E67" s="135"/>
      <x:c r="F67" s="135"/>
      <x:c r="G67" s="2"/>
      <x:c r="H67" s="2"/>
      <x:c r="I67" s="2"/>
      <x:c r="J67" s="2"/>
      <x:c r="K67" s="118"/>
      <x:c r="L67" s="2"/>
      <x:c r="M67" s="2"/>
      <x:c r="N67" s="118" t="str">
        <x:f>IF(AND($A67&lt;&gt;"",$B67="RDV comptable",$G67&lt;&gt;"Annulé",$D67&gt;='Tableau de bord'!$K$5),$D67+$E67,"")</x:f>
      </x:c>
      <x:c r="O67" s="118" t="str">
        <x:f>IF(AND($A67&lt;&gt;"",$B67="RDV commercial",$G67&lt;&gt;"Annulé",$D67&gt;='Tableau de bord'!$K$5),$D67+$E67,"")</x:f>
      </x:c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8"/>
      <x:c r="E68" s="135"/>
      <x:c r="F68" s="135"/>
      <x:c r="G68" s="2"/>
      <x:c r="H68" s="2"/>
      <x:c r="I68" s="2"/>
      <x:c r="J68" s="2"/>
      <x:c r="K68" s="118"/>
      <x:c r="L68" s="2"/>
      <x:c r="M68" s="2"/>
      <x:c r="N68" s="118" t="str">
        <x:f>IF(AND($A68&lt;&gt;"",$B68="RDV comptable",$G68&lt;&gt;"Annulé",$D68&gt;='Tableau de bord'!$K$5),$D68+$E68,"")</x:f>
      </x:c>
      <x:c r="O68" s="118" t="str">
        <x:f>IF(AND($A68&lt;&gt;"",$B68="RDV commercial",$G68&lt;&gt;"Annulé",$D68&gt;='Tableau de bord'!$K$5),$D68+$E68,"")</x:f>
      </x:c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8"/>
      <x:c r="E69" s="135"/>
      <x:c r="F69" s="135"/>
      <x:c r="G69" s="2"/>
      <x:c r="H69" s="2"/>
      <x:c r="I69" s="2"/>
      <x:c r="J69" s="2"/>
      <x:c r="K69" s="118"/>
      <x:c r="L69" s="2"/>
      <x:c r="M69" s="2"/>
      <x:c r="N69" s="118" t="str">
        <x:f>IF(AND($A69&lt;&gt;"",$B69="RDV comptable",$G69&lt;&gt;"Annulé",$D69&gt;='Tableau de bord'!$K$5),$D69+$E69,"")</x:f>
      </x:c>
      <x:c r="O69" s="118" t="str">
        <x:f>IF(AND($A69&lt;&gt;"",$B69="RDV commercial",$G69&lt;&gt;"Annulé",$D69&gt;='Tableau de bord'!$K$5),$D69+$E69,"")</x:f>
      </x:c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8"/>
      <x:c r="E70" s="135"/>
      <x:c r="F70" s="135"/>
      <x:c r="G70" s="2"/>
      <x:c r="H70" s="2"/>
      <x:c r="I70" s="2"/>
      <x:c r="J70" s="2"/>
      <x:c r="K70" s="118"/>
      <x:c r="L70" s="2"/>
      <x:c r="M70" s="2"/>
      <x:c r="N70" s="118" t="str">
        <x:f>IF(AND($A70&lt;&gt;"",$B70="RDV comptable",$G70&lt;&gt;"Annulé",$D70&gt;='Tableau de bord'!$K$5),$D70+$E70,"")</x:f>
      </x:c>
      <x:c r="O70" s="118" t="str">
        <x:f>IF(AND($A70&lt;&gt;"",$B70="RDV commercial",$G70&lt;&gt;"Annulé",$D70&gt;='Tableau de bord'!$K$5),$D70+$E70,"")</x:f>
      </x:c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  <x:row r="71">
      <x:c r="D71" s="128"/>
      <x:c r="E71" s="136"/>
      <x:c r="F71" s="136"/>
      <x:c r="K71" s="133"/>
      <x:c r="N71" s="133" t="str">
        <x:f>IF(AND($A71&lt;&gt;"",$B71="RDV comptable",$G71&lt;&gt;"Annulé",$D71&gt;='Tableau de bord'!$K$5),$D71+$E71,"")</x:f>
      </x:c>
      <x:c r="O71" s="133" t="str">
        <x:f>IF(AND($A71&lt;&gt;"",$B71="RDV commercial",$G71&lt;&gt;"Annulé",$D71&gt;='Tableau de bord'!$K$5),$D71+$E71,"")</x:f>
      </x:c>
    </x:row>
    <x:row r="72">
      <x:c r="D72" s="128"/>
      <x:c r="E72" s="136"/>
      <x:c r="F72" s="136"/>
      <x:c r="K72" s="133"/>
      <x:c r="N72" s="133" t="str">
        <x:f>IF(AND($A72&lt;&gt;"",$B72="RDV comptable",$G72&lt;&gt;"Annulé",$D72&gt;='Tableau de bord'!$K$5),$D72+$E72,"")</x:f>
      </x:c>
      <x:c r="O72" s="133" t="str">
        <x:f>IF(AND($A72&lt;&gt;"",$B72="RDV commercial",$G72&lt;&gt;"Annulé",$D72&gt;='Tableau de bord'!$K$5),$D72+$E72,"")</x:f>
      </x:c>
    </x:row>
    <x:row r="73">
      <x:c r="D73" s="128"/>
      <x:c r="E73" s="136"/>
      <x:c r="F73" s="136"/>
      <x:c r="K73" s="133"/>
      <x:c r="N73" s="133" t="str">
        <x:f>IF(AND($A73&lt;&gt;"",$B73="RDV comptable",$G73&lt;&gt;"Annulé",$D73&gt;='Tableau de bord'!$K$5),$D73+$E73,"")</x:f>
      </x:c>
      <x:c r="O73" s="133" t="str">
        <x:f>IF(AND($A73&lt;&gt;"",$B73="RDV commercial",$G73&lt;&gt;"Annulé",$D73&gt;='Tableau de bord'!$K$5),$D73+$E73,"")</x:f>
      </x:c>
    </x:row>
    <x:row r="74">
      <x:c r="D74" s="128"/>
      <x:c r="E74" s="136"/>
      <x:c r="F74" s="136"/>
      <x:c r="K74" s="133"/>
      <x:c r="N74" s="133" t="str">
        <x:f>IF(AND($A74&lt;&gt;"",$B74="RDV comptable",$G74&lt;&gt;"Annulé",$D74&gt;='Tableau de bord'!$K$5),$D74+$E74,"")</x:f>
      </x:c>
      <x:c r="O74" s="133" t="str">
        <x:f>IF(AND($A74&lt;&gt;"",$B74="RDV commercial",$G74&lt;&gt;"Annulé",$D74&gt;='Tableau de bord'!$K$5),$D74+$E74,"")</x:f>
      </x:c>
    </x:row>
    <x:row r="75">
      <x:c r="D75" s="128"/>
      <x:c r="E75" s="136"/>
      <x:c r="F75" s="136"/>
      <x:c r="K75" s="133"/>
      <x:c r="N75" s="133" t="str">
        <x:f>IF(AND($A75&lt;&gt;"",$B75="RDV comptable",$G75&lt;&gt;"Annulé",$D75&gt;='Tableau de bord'!$K$5),$D75+$E75,"")</x:f>
      </x:c>
      <x:c r="O75" s="133" t="str">
        <x:f>IF(AND($A75&lt;&gt;"",$B75="RDV commercial",$G75&lt;&gt;"Annulé",$D75&gt;='Tableau de bord'!$K$5),$D75+$E75,"")</x:f>
      </x:c>
    </x:row>
    <x:row r="76">
      <x:c r="D76" s="128"/>
      <x:c r="E76" s="136"/>
      <x:c r="F76" s="136"/>
      <x:c r="K76" s="133"/>
      <x:c r="N76" s="133" t="str">
        <x:f>IF(AND($A76&lt;&gt;"",$B76="RDV comptable",$G76&lt;&gt;"Annulé",$D76&gt;='Tableau de bord'!$K$5),$D76+$E76,"")</x:f>
      </x:c>
      <x:c r="O76" s="133" t="str">
        <x:f>IF(AND($A76&lt;&gt;"",$B76="RDV commercial",$G76&lt;&gt;"Annulé",$D76&gt;='Tableau de bord'!$K$5),$D76+$E76,"")</x:f>
      </x:c>
    </x:row>
    <x:row r="77">
      <x:c r="D77" s="128"/>
      <x:c r="E77" s="136"/>
      <x:c r="F77" s="136"/>
      <x:c r="K77" s="133"/>
      <x:c r="N77" s="133" t="str">
        <x:f>IF(AND($A77&lt;&gt;"",$B77="RDV comptable",$G77&lt;&gt;"Annulé",$D77&gt;='Tableau de bord'!$K$5),$D77+$E77,"")</x:f>
      </x:c>
      <x:c r="O77" s="133" t="str">
        <x:f>IF(AND($A77&lt;&gt;"",$B77="RDV commercial",$G77&lt;&gt;"Annulé",$D77&gt;='Tableau de bord'!$K$5),$D77+$E77,"")</x:f>
      </x:c>
    </x:row>
    <x:row r="78">
      <x:c r="D78" s="128"/>
      <x:c r="E78" s="136"/>
      <x:c r="F78" s="136"/>
      <x:c r="K78" s="133"/>
      <x:c r="N78" s="133" t="str">
        <x:f>IF(AND($A78&lt;&gt;"",$B78="RDV comptable",$G78&lt;&gt;"Annulé",$D78&gt;='Tableau de bord'!$K$5),$D78+$E78,"")</x:f>
      </x:c>
      <x:c r="O78" s="133" t="str">
        <x:f>IF(AND($A78&lt;&gt;"",$B78="RDV commercial",$G78&lt;&gt;"Annulé",$D78&gt;='Tableau de bord'!$K$5),$D78+$E78,"")</x:f>
      </x:c>
    </x:row>
    <x:row r="79">
      <x:c r="D79" s="128"/>
      <x:c r="E79" s="136"/>
      <x:c r="F79" s="136"/>
      <x:c r="K79" s="133"/>
      <x:c r="N79" s="133" t="str">
        <x:f>IF(AND($A79&lt;&gt;"",$B79="RDV comptable",$G79&lt;&gt;"Annulé",$D79&gt;='Tableau de bord'!$K$5),$D79+$E79,"")</x:f>
      </x:c>
      <x:c r="O79" s="133" t="str">
        <x:f>IF(AND($A79&lt;&gt;"",$B79="RDV commercial",$G79&lt;&gt;"Annulé",$D79&gt;='Tableau de bord'!$K$5),$D79+$E79,"")</x:f>
      </x:c>
    </x:row>
    <x:row r="80">
      <x:c r="D80" s="128"/>
      <x:c r="E80" s="136"/>
      <x:c r="F80" s="136"/>
      <x:c r="K80" s="133"/>
      <x:c r="N80" s="133" t="str">
        <x:f>IF(AND($A80&lt;&gt;"",$B80="RDV comptable",$G80&lt;&gt;"Annulé",$D80&gt;='Tableau de bord'!$K$5),$D80+$E80,"")</x:f>
      </x:c>
      <x:c r="O80" s="133" t="str">
        <x:f>IF(AND($A80&lt;&gt;"",$B80="RDV commercial",$G80&lt;&gt;"Annulé",$D80&gt;='Tableau de bord'!$K$5),$D80+$E80,"")</x:f>
      </x:c>
    </x:row>
    <x:row r="81">
      <x:c r="D81" s="128"/>
      <x:c r="E81" s="136"/>
      <x:c r="F81" s="136"/>
      <x:c r="K81" s="133"/>
      <x:c r="N81" s="133" t="str">
        <x:f>IF(AND($A81&lt;&gt;"",$B81="RDV comptable",$G81&lt;&gt;"Annulé",$D81&gt;='Tableau de bord'!$K$5),$D81+$E81,"")</x:f>
      </x:c>
      <x:c r="O81" s="133" t="str">
        <x:f>IF(AND($A81&lt;&gt;"",$B81="RDV commercial",$G81&lt;&gt;"Annulé",$D81&gt;='Tableau de bord'!$K$5),$D81+$E81,"")</x:f>
      </x:c>
    </x:row>
    <x:row r="82">
      <x:c r="D82" s="128"/>
      <x:c r="E82" s="136"/>
      <x:c r="F82" s="136"/>
      <x:c r="K82" s="133"/>
      <x:c r="N82" s="133" t="str">
        <x:f>IF(AND($A82&lt;&gt;"",$B82="RDV comptable",$G82&lt;&gt;"Annulé",$D82&gt;='Tableau de bord'!$K$5),$D82+$E82,"")</x:f>
      </x:c>
      <x:c r="O82" s="133" t="str">
        <x:f>IF(AND($A82&lt;&gt;"",$B82="RDV commercial",$G82&lt;&gt;"Annulé",$D82&gt;='Tableau de bord'!$K$5),$D82+$E82,"")</x:f>
      </x:c>
    </x:row>
    <x:row r="83">
      <x:c r="D83" s="128"/>
      <x:c r="E83" s="136"/>
      <x:c r="F83" s="136"/>
      <x:c r="K83" s="133"/>
      <x:c r="N83" s="133" t="str">
        <x:f>IF(AND($A83&lt;&gt;"",$B83="RDV comptable",$G83&lt;&gt;"Annulé",$D83&gt;='Tableau de bord'!$K$5),$D83+$E83,"")</x:f>
      </x:c>
      <x:c r="O83" s="133" t="str">
        <x:f>IF(AND($A83&lt;&gt;"",$B83="RDV commercial",$G83&lt;&gt;"Annulé",$D83&gt;='Tableau de bord'!$K$5),$D83+$E83,"")</x:f>
      </x:c>
    </x:row>
    <x:row r="84">
      <x:c r="D84" s="128"/>
      <x:c r="E84" s="136"/>
      <x:c r="F84" s="136"/>
      <x:c r="K84" s="133"/>
      <x:c r="N84" s="133" t="str">
        <x:f>IF(AND($A84&lt;&gt;"",$B84="RDV comptable",$G84&lt;&gt;"Annulé",$D84&gt;='Tableau de bord'!$K$5),$D84+$E84,"")</x:f>
      </x:c>
      <x:c r="O84" s="133" t="str">
        <x:f>IF(AND($A84&lt;&gt;"",$B84="RDV commercial",$G84&lt;&gt;"Annulé",$D84&gt;='Tableau de bord'!$K$5),$D84+$E84,"")</x:f>
      </x:c>
    </x:row>
    <x:row r="85">
      <x:c r="D85" s="128"/>
      <x:c r="E85" s="136"/>
      <x:c r="F85" s="136"/>
      <x:c r="K85" s="133"/>
      <x:c r="N85" s="133" t="str">
        <x:f>IF(AND($A85&lt;&gt;"",$B85="RDV comptable",$G85&lt;&gt;"Annulé",$D85&gt;='Tableau de bord'!$K$5),$D85+$E85,"")</x:f>
      </x:c>
      <x:c r="O85" s="133" t="str">
        <x:f>IF(AND($A85&lt;&gt;"",$B85="RDV commercial",$G85&lt;&gt;"Annulé",$D85&gt;='Tableau de bord'!$K$5),$D85+$E85,"")</x:f>
      </x:c>
    </x:row>
    <x:row r="86">
      <x:c r="D86" s="128"/>
      <x:c r="E86" s="136"/>
      <x:c r="F86" s="136"/>
      <x:c r="K86" s="133"/>
      <x:c r="N86" s="133" t="str">
        <x:f>IF(AND($A86&lt;&gt;"",$B86="RDV comptable",$G86&lt;&gt;"Annulé",$D86&gt;='Tableau de bord'!$K$5),$D86+$E86,"")</x:f>
      </x:c>
      <x:c r="O86" s="133" t="str">
        <x:f>IF(AND($A86&lt;&gt;"",$B86="RDV commercial",$G86&lt;&gt;"Annulé",$D86&gt;='Tableau de bord'!$K$5),$D86+$E86,"")</x:f>
      </x:c>
    </x:row>
    <x:row r="87">
      <x:c r="D87" s="128"/>
      <x:c r="E87" s="136"/>
      <x:c r="F87" s="136"/>
      <x:c r="K87" s="133"/>
      <x:c r="N87" s="133" t="str">
        <x:f>IF(AND($A87&lt;&gt;"",$B87="RDV comptable",$G87&lt;&gt;"Annulé",$D87&gt;='Tableau de bord'!$K$5),$D87+$E87,"")</x:f>
      </x:c>
      <x:c r="O87" s="133" t="str">
        <x:f>IF(AND($A87&lt;&gt;"",$B87="RDV commercial",$G87&lt;&gt;"Annulé",$D87&gt;='Tableau de bord'!$K$5),$D87+$E87,"")</x:f>
      </x:c>
    </x:row>
    <x:row r="88">
      <x:c r="D88" s="128"/>
      <x:c r="E88" s="136"/>
      <x:c r="F88" s="136"/>
      <x:c r="K88" s="133"/>
      <x:c r="N88" s="133" t="str">
        <x:f>IF(AND($A88&lt;&gt;"",$B88="RDV comptable",$G88&lt;&gt;"Annulé",$D88&gt;='Tableau de bord'!$K$5),$D88+$E88,"")</x:f>
      </x:c>
      <x:c r="O88" s="133" t="str">
        <x:f>IF(AND($A88&lt;&gt;"",$B88="RDV commercial",$G88&lt;&gt;"Annulé",$D88&gt;='Tableau de bord'!$K$5),$D88+$E88,"")</x:f>
      </x:c>
    </x:row>
    <x:row r="89">
      <x:c r="D89" s="128"/>
      <x:c r="E89" s="136"/>
      <x:c r="F89" s="136"/>
      <x:c r="K89" s="133"/>
      <x:c r="N89" s="133" t="str">
        <x:f>IF(AND($A89&lt;&gt;"",$B89="RDV comptable",$G89&lt;&gt;"Annulé",$D89&gt;='Tableau de bord'!$K$5),$D89+$E89,"")</x:f>
      </x:c>
      <x:c r="O89" s="133" t="str">
        <x:f>IF(AND($A89&lt;&gt;"",$B89="RDV commercial",$G89&lt;&gt;"Annulé",$D89&gt;='Tableau de bord'!$K$5),$D89+$E89,"")</x:f>
      </x:c>
    </x:row>
    <x:row r="90">
      <x:c r="D90" s="128"/>
      <x:c r="E90" s="136"/>
      <x:c r="F90" s="136"/>
      <x:c r="K90" s="133"/>
      <x:c r="N90" s="133" t="str">
        <x:f>IF(AND($A90&lt;&gt;"",$B90="RDV comptable",$G90&lt;&gt;"Annulé",$D90&gt;='Tableau de bord'!$K$5),$D90+$E90,"")</x:f>
      </x:c>
      <x:c r="O90" s="133" t="str">
        <x:f>IF(AND($A90&lt;&gt;"",$B90="RDV commercial",$G90&lt;&gt;"Annulé",$D90&gt;='Tableau de bord'!$K$5),$D90+$E90,"")</x:f>
      </x:c>
    </x:row>
    <x:row r="91">
      <x:c r="D91" s="128"/>
      <x:c r="E91" s="136"/>
      <x:c r="F91" s="136"/>
      <x:c r="K91" s="133"/>
      <x:c r="N91" s="133" t="str">
        <x:f>IF(AND($A91&lt;&gt;"",$B91="RDV comptable",$G91&lt;&gt;"Annulé",$D91&gt;='Tableau de bord'!$K$5),$D91+$E91,"")</x:f>
      </x:c>
      <x:c r="O91" s="133" t="str">
        <x:f>IF(AND($A91&lt;&gt;"",$B91="RDV commercial",$G91&lt;&gt;"Annulé",$D91&gt;='Tableau de bord'!$K$5),$D91+$E91,"")</x:f>
      </x:c>
    </x:row>
    <x:row r="92">
      <x:c r="D92" s="128"/>
      <x:c r="E92" s="136"/>
      <x:c r="F92" s="136"/>
      <x:c r="K92" s="133"/>
      <x:c r="N92" s="133" t="str">
        <x:f>IF(AND($A92&lt;&gt;"",$B92="RDV comptable",$G92&lt;&gt;"Annulé",$D92&gt;='Tableau de bord'!$K$5),$D92+$E92,"")</x:f>
      </x:c>
      <x:c r="O92" s="133" t="str">
        <x:f>IF(AND($A92&lt;&gt;"",$B92="RDV commercial",$G92&lt;&gt;"Annulé",$D92&gt;='Tableau de bord'!$K$5),$D92+$E92,"")</x:f>
      </x:c>
    </x:row>
    <x:row r="93">
      <x:c r="D93" s="128"/>
      <x:c r="E93" s="136"/>
      <x:c r="F93" s="136"/>
      <x:c r="K93" s="133"/>
      <x:c r="N93" s="133" t="str">
        <x:f>IF(AND($A93&lt;&gt;"",$B93="RDV comptable",$G93&lt;&gt;"Annulé",$D93&gt;='Tableau de bord'!$K$5),$D93+$E93,"")</x:f>
      </x:c>
      <x:c r="O93" s="133" t="str">
        <x:f>IF(AND($A93&lt;&gt;"",$B93="RDV commercial",$G93&lt;&gt;"Annulé",$D93&gt;='Tableau de bord'!$K$5),$D93+$E93,"")</x:f>
      </x:c>
    </x:row>
    <x:row r="94">
      <x:c r="D94" s="128"/>
      <x:c r="E94" s="136"/>
      <x:c r="F94" s="136"/>
      <x:c r="K94" s="133"/>
      <x:c r="N94" s="133" t="str">
        <x:f>IF(AND($A94&lt;&gt;"",$B94="RDV comptable",$G94&lt;&gt;"Annulé",$D94&gt;='Tableau de bord'!$K$5),$D94+$E94,"")</x:f>
      </x:c>
      <x:c r="O94" s="133" t="str">
        <x:f>IF(AND($A94&lt;&gt;"",$B94="RDV commercial",$G94&lt;&gt;"Annulé",$D94&gt;='Tableau de bord'!$K$5),$D94+$E94,"")</x:f>
      </x:c>
    </x:row>
    <x:row r="95">
      <x:c r="D95" s="128"/>
      <x:c r="E95" s="136"/>
      <x:c r="F95" s="136"/>
      <x:c r="K95" s="133"/>
      <x:c r="N95" s="133" t="str">
        <x:f>IF(AND($A95&lt;&gt;"",$B95="RDV comptable",$G95&lt;&gt;"Annulé",$D95&gt;='Tableau de bord'!$K$5),$D95+$E95,"")</x:f>
      </x:c>
      <x:c r="O95" s="133" t="str">
        <x:f>IF(AND($A95&lt;&gt;"",$B95="RDV commercial",$G95&lt;&gt;"Annulé",$D95&gt;='Tableau de bord'!$K$5),$D95+$E95,"")</x:f>
      </x:c>
    </x:row>
    <x:row r="96">
      <x:c r="D96" s="128"/>
      <x:c r="E96" s="136"/>
      <x:c r="F96" s="136"/>
      <x:c r="K96" s="133"/>
      <x:c r="N96" s="133" t="str">
        <x:f>IF(AND($A96&lt;&gt;"",$B96="RDV comptable",$G96&lt;&gt;"Annulé",$D96&gt;='Tableau de bord'!$K$5),$D96+$E96,"")</x:f>
      </x:c>
      <x:c r="O96" s="133" t="str">
        <x:f>IF(AND($A96&lt;&gt;"",$B96="RDV commercial",$G96&lt;&gt;"Annulé",$D96&gt;='Tableau de bord'!$K$5),$D96+$E96,"")</x:f>
      </x:c>
    </x:row>
    <x:row r="97">
      <x:c r="D97" s="128"/>
      <x:c r="E97" s="136"/>
      <x:c r="F97" s="136"/>
      <x:c r="K97" s="133"/>
      <x:c r="N97" s="133" t="str">
        <x:f>IF(AND($A97&lt;&gt;"",$B97="RDV comptable",$G97&lt;&gt;"Annulé",$D97&gt;='Tableau de bord'!$K$5),$D97+$E97,"")</x:f>
      </x:c>
      <x:c r="O97" s="133" t="str">
        <x:f>IF(AND($A97&lt;&gt;"",$B97="RDV commercial",$G97&lt;&gt;"Annulé",$D97&gt;='Tableau de bord'!$K$5),$D97+$E97,"")</x:f>
      </x:c>
    </x:row>
    <x:row r="98">
      <x:c r="D98" s="128"/>
      <x:c r="E98" s="136"/>
      <x:c r="F98" s="136"/>
      <x:c r="K98" s="133"/>
      <x:c r="N98" s="133" t="str">
        <x:f>IF(AND($A98&lt;&gt;"",$B98="RDV comptable",$G98&lt;&gt;"Annulé",$D98&gt;='Tableau de bord'!$K$5),$D98+$E98,"")</x:f>
      </x:c>
      <x:c r="O98" s="133" t="str">
        <x:f>IF(AND($A98&lt;&gt;"",$B98="RDV commercial",$G98&lt;&gt;"Annulé",$D98&gt;='Tableau de bord'!$K$5),$D98+$E98,"")</x:f>
      </x:c>
    </x:row>
    <x:row r="99">
      <x:c r="D99" s="128"/>
      <x:c r="E99" s="136"/>
      <x:c r="F99" s="136"/>
      <x:c r="K99" s="133"/>
      <x:c r="N99" s="133" t="str">
        <x:f>IF(AND($A99&lt;&gt;"",$B99="RDV comptable",$G99&lt;&gt;"Annulé",$D99&gt;='Tableau de bord'!$K$5),$D99+$E99,"")</x:f>
      </x:c>
      <x:c r="O99" s="133" t="str">
        <x:f>IF(AND($A99&lt;&gt;"",$B99="RDV commercial",$G99&lt;&gt;"Annulé",$D99&gt;='Tableau de bord'!$K$5),$D99+$E99,"")</x:f>
      </x:c>
    </x:row>
    <x:row r="100">
      <x:c r="D100" s="128"/>
      <x:c r="E100" s="136"/>
      <x:c r="F100" s="136"/>
      <x:c r="K100" s="133"/>
      <x:c r="N100" s="133" t="str">
        <x:f>IF(AND($A100&lt;&gt;"",$B100="RDV comptable",$G100&lt;&gt;"Annulé",$D100&gt;='Tableau de bord'!$K$5),$D100+$E100,"")</x:f>
      </x:c>
      <x:c r="O100" s="133" t="str">
        <x:f>IF(AND($A100&lt;&gt;"",$B100="RDV commercial",$G100&lt;&gt;"Annulé",$D100&gt;='Tableau de bord'!$K$5),$D100+$E100,"")</x:f>
      </x:c>
    </x:row>
    <x:row r="101">
      <x:c r="D101" s="128"/>
      <x:c r="E101" s="136"/>
      <x:c r="F101" s="136"/>
      <x:c r="K101" s="133"/>
      <x:c r="N101" s="133" t="str">
        <x:f>IF(AND($A101&lt;&gt;"",$B101="RDV comptable",$G101&lt;&gt;"Annulé",$D101&gt;='Tableau de bord'!$K$5),$D101+$E101,"")</x:f>
      </x:c>
      <x:c r="O101" s="133" t="str">
        <x:f>IF(AND($A101&lt;&gt;"",$B101="RDV commercial",$G101&lt;&gt;"Annulé",$D101&gt;='Tableau de bord'!$K$5),$D101+$E101,"")</x:f>
      </x:c>
    </x:row>
    <x:row r="102">
      <x:c r="D102" s="128"/>
      <x:c r="E102" s="136"/>
      <x:c r="F102" s="136"/>
      <x:c r="K102" s="133"/>
      <x:c r="N102" s="133" t="str">
        <x:f>IF(AND($A102&lt;&gt;"",$B102="RDV comptable",$G102&lt;&gt;"Annulé",$D102&gt;='Tableau de bord'!$K$5),$D102+$E102,"")</x:f>
      </x:c>
      <x:c r="O102" s="133" t="str">
        <x:f>IF(AND($A102&lt;&gt;"",$B102="RDV commercial",$G102&lt;&gt;"Annulé",$D102&gt;='Tableau de bord'!$K$5),$D102+$E102,"")</x:f>
      </x:c>
    </x:row>
    <x:row r="103">
      <x:c r="D103" s="128"/>
      <x:c r="E103" s="136"/>
      <x:c r="F103" s="136"/>
      <x:c r="K103" s="133"/>
      <x:c r="N103" s="133" t="str">
        <x:f>IF(AND($A103&lt;&gt;"",$B103="RDV comptable",$G103&lt;&gt;"Annulé",$D103&gt;='Tableau de bord'!$K$5),$D103+$E103,"")</x:f>
      </x:c>
      <x:c r="O103" s="133" t="str">
        <x:f>IF(AND($A103&lt;&gt;"",$B103="RDV commercial",$G103&lt;&gt;"Annulé",$D103&gt;='Tableau de bord'!$K$5),$D103+$E103,"")</x:f>
      </x:c>
    </x:row>
    <x:row r="104">
      <x:c r="D104" s="128"/>
      <x:c r="E104" s="136"/>
      <x:c r="F104" s="136"/>
      <x:c r="K104" s="133"/>
      <x:c r="N104" s="133" t="str">
        <x:f>IF(AND($A104&lt;&gt;"",$B104="RDV comptable",$G104&lt;&gt;"Annulé",$D104&gt;='Tableau de bord'!$K$5),$D104+$E104,"")</x:f>
      </x:c>
      <x:c r="O104" s="133" t="str">
        <x:f>IF(AND($A104&lt;&gt;"",$B104="RDV commercial",$G104&lt;&gt;"Annulé",$D104&gt;='Tableau de bord'!$K$5),$D104+$E104,"")</x:f>
      </x:c>
    </x:row>
    <x:row r="105">
      <x:c r="D105" s="128"/>
      <x:c r="E105" s="136"/>
      <x:c r="F105" s="136"/>
      <x:c r="K105" s="133"/>
      <x:c r="N105" s="133" t="str">
        <x:f>IF(AND($A105&lt;&gt;"",$B105="RDV comptable",$G105&lt;&gt;"Annulé",$D105&gt;='Tableau de bord'!$K$5),$D105+$E105,"")</x:f>
      </x:c>
      <x:c r="O105" s="133" t="str">
        <x:f>IF(AND($A105&lt;&gt;"",$B105="RDV commercial",$G105&lt;&gt;"Annulé",$D105&gt;='Tableau de bord'!$K$5),$D105+$E105,"")</x:f>
      </x:c>
    </x:row>
    <x:row r="106">
      <x:c r="D106" s="128"/>
      <x:c r="E106" s="136"/>
      <x:c r="F106" s="136"/>
      <x:c r="K106" s="133"/>
      <x:c r="N106" s="133" t="str">
        <x:f>IF(AND($A106&lt;&gt;"",$B106="RDV comptable",$G106&lt;&gt;"Annulé",$D106&gt;='Tableau de bord'!$K$5),$D106+$E106,"")</x:f>
      </x:c>
      <x:c r="O106" s="133" t="str">
        <x:f>IF(AND($A106&lt;&gt;"",$B106="RDV commercial",$G106&lt;&gt;"Annulé",$D106&gt;='Tableau de bord'!$K$5),$D106+$E106,"")</x:f>
      </x:c>
    </x:row>
    <x:row r="107">
      <x:c r="D107" s="128"/>
      <x:c r="E107" s="136"/>
      <x:c r="F107" s="136"/>
      <x:c r="K107" s="133"/>
      <x:c r="N107" s="133" t="str">
        <x:f>IF(AND($A107&lt;&gt;"",$B107="RDV comptable",$G107&lt;&gt;"Annulé",$D107&gt;='Tableau de bord'!$K$5),$D107+$E107,"")</x:f>
      </x:c>
      <x:c r="O107" s="133" t="str">
        <x:f>IF(AND($A107&lt;&gt;"",$B107="RDV commercial",$G107&lt;&gt;"Annulé",$D107&gt;='Tableau de bord'!$K$5),$D107+$E107,"")</x:f>
      </x:c>
    </x:row>
    <x:row r="108">
      <x:c r="D108" s="128"/>
      <x:c r="E108" s="136"/>
      <x:c r="F108" s="136"/>
      <x:c r="K108" s="133"/>
      <x:c r="N108" s="133" t="str">
        <x:f>IF(AND($A108&lt;&gt;"",$B108="RDV comptable",$G108&lt;&gt;"Annulé",$D108&gt;='Tableau de bord'!$K$5),$D108+$E108,"")</x:f>
      </x:c>
      <x:c r="O108" s="133" t="str">
        <x:f>IF(AND($A108&lt;&gt;"",$B108="RDV commercial",$G108&lt;&gt;"Annulé",$D108&gt;='Tableau de bord'!$K$5),$D108+$E108,"")</x:f>
      </x:c>
    </x:row>
    <x:row r="109">
      <x:c r="D109" s="128"/>
      <x:c r="E109" s="136"/>
      <x:c r="F109" s="136"/>
      <x:c r="K109" s="133"/>
      <x:c r="N109" s="133" t="str">
        <x:f>IF(AND($A109&lt;&gt;"",$B109="RDV comptable",$G109&lt;&gt;"Annulé",$D109&gt;='Tableau de bord'!$K$5),$D109+$E109,"")</x:f>
      </x:c>
      <x:c r="O109" s="133" t="str">
        <x:f>IF(AND($A109&lt;&gt;"",$B109="RDV commercial",$G109&lt;&gt;"Annulé",$D109&gt;='Tableau de bord'!$K$5),$D109+$E109,"")</x:f>
      </x:c>
    </x:row>
    <x:row r="110">
      <x:c r="D110" s="128"/>
      <x:c r="E110" s="136"/>
      <x:c r="F110" s="136"/>
      <x:c r="K110" s="133"/>
      <x:c r="N110" s="133" t="str">
        <x:f>IF(AND($A110&lt;&gt;"",$B110="RDV comptable",$G110&lt;&gt;"Annulé",$D110&gt;='Tableau de bord'!$K$5),$D110+$E110,"")</x:f>
      </x:c>
      <x:c r="O110" s="133" t="str">
        <x:f>IF(AND($A110&lt;&gt;"",$B110="RDV commercial",$G110&lt;&gt;"Annulé",$D110&gt;='Tableau de bord'!$K$5),$D110+$E110,"")</x:f>
      </x:c>
    </x:row>
    <x:row r="111">
      <x:c r="D111" s="128"/>
      <x:c r="E111" s="136"/>
      <x:c r="F111" s="136"/>
      <x:c r="K111" s="133"/>
      <x:c r="N111" s="133" t="str">
        <x:f>IF(AND($A111&lt;&gt;"",$B111="RDV comptable",$G111&lt;&gt;"Annulé",$D111&gt;='Tableau de bord'!$K$5),$D111+$E111,"")</x:f>
      </x:c>
      <x:c r="O111" s="133" t="str">
        <x:f>IF(AND($A111&lt;&gt;"",$B111="RDV commercial",$G111&lt;&gt;"Annulé",$D111&gt;='Tableau de bord'!$K$5),$D111+$E111,"")</x:f>
      </x:c>
    </x:row>
    <x:row r="112">
      <x:c r="D112" s="128"/>
      <x:c r="E112" s="136"/>
      <x:c r="F112" s="136"/>
      <x:c r="K112" s="133"/>
      <x:c r="N112" s="133" t="str">
        <x:f>IF(AND($A112&lt;&gt;"",$B112="RDV comptable",$G112&lt;&gt;"Annulé",$D112&gt;='Tableau de bord'!$K$5),$D112+$E112,"")</x:f>
      </x:c>
      <x:c r="O112" s="133" t="str">
        <x:f>IF(AND($A112&lt;&gt;"",$B112="RDV commercial",$G112&lt;&gt;"Annulé",$D112&gt;='Tableau de bord'!$K$5),$D112+$E112,"")</x:f>
      </x:c>
    </x:row>
    <x:row r="113">
      <x:c r="D113" s="128"/>
      <x:c r="E113" s="136"/>
      <x:c r="F113" s="136"/>
      <x:c r="K113" s="133"/>
      <x:c r="N113" s="133" t="str">
        <x:f>IF(AND($A113&lt;&gt;"",$B113="RDV comptable",$G113&lt;&gt;"Annulé",$D113&gt;='Tableau de bord'!$K$5),$D113+$E113,"")</x:f>
      </x:c>
      <x:c r="O113" s="133" t="str">
        <x:f>IF(AND($A113&lt;&gt;"",$B113="RDV commercial",$G113&lt;&gt;"Annulé",$D113&gt;='Tableau de bord'!$K$5),$D113+$E113,"")</x:f>
      </x:c>
    </x:row>
    <x:row r="114">
      <x:c r="D114" s="128"/>
      <x:c r="E114" s="136"/>
      <x:c r="F114" s="136"/>
      <x:c r="K114" s="133"/>
      <x:c r="N114" s="133" t="str">
        <x:f>IF(AND($A114&lt;&gt;"",$B114="RDV comptable",$G114&lt;&gt;"Annulé",$D114&gt;='Tableau de bord'!$K$5),$D114+$E114,"")</x:f>
      </x:c>
      <x:c r="O114" s="133" t="str">
        <x:f>IF(AND($A114&lt;&gt;"",$B114="RDV commercial",$G114&lt;&gt;"Annulé",$D114&gt;='Tableau de bord'!$K$5),$D114+$E114,"")</x:f>
      </x:c>
    </x:row>
    <x:row r="115">
      <x:c r="D115" s="128"/>
      <x:c r="E115" s="136"/>
      <x:c r="F115" s="136"/>
      <x:c r="K115" s="133"/>
      <x:c r="N115" s="133" t="str">
        <x:f>IF(AND($A115&lt;&gt;"",$B115="RDV comptable",$G115&lt;&gt;"Annulé",$D115&gt;='Tableau de bord'!$K$5),$D115+$E115,"")</x:f>
      </x:c>
      <x:c r="O115" s="133" t="str">
        <x:f>IF(AND($A115&lt;&gt;"",$B115="RDV commercial",$G115&lt;&gt;"Annulé",$D115&gt;='Tableau de bord'!$K$5),$D115+$E115,"")</x:f>
      </x:c>
    </x:row>
    <x:row r="116">
      <x:c r="D116" s="128"/>
      <x:c r="E116" s="136"/>
      <x:c r="F116" s="136"/>
      <x:c r="K116" s="133"/>
      <x:c r="N116" s="133" t="str">
        <x:f>IF(AND($A116&lt;&gt;"",$B116="RDV comptable",$G116&lt;&gt;"Annulé",$D116&gt;='Tableau de bord'!$K$5),$D116+$E116,"")</x:f>
      </x:c>
      <x:c r="O116" s="133" t="str">
        <x:f>IF(AND($A116&lt;&gt;"",$B116="RDV commercial",$G116&lt;&gt;"Annulé",$D116&gt;='Tableau de bord'!$K$5),$D116+$E116,"")</x:f>
      </x:c>
    </x:row>
    <x:row r="117">
      <x:c r="D117" s="128"/>
      <x:c r="E117" s="136"/>
      <x:c r="F117" s="136"/>
      <x:c r="K117" s="133"/>
      <x:c r="N117" s="133" t="str">
        <x:f>IF(AND($A117&lt;&gt;"",$B117="RDV comptable",$G117&lt;&gt;"Annulé",$D117&gt;='Tableau de bord'!$K$5),$D117+$E117,"")</x:f>
      </x:c>
      <x:c r="O117" s="133" t="str">
        <x:f>IF(AND($A117&lt;&gt;"",$B117="RDV commercial",$G117&lt;&gt;"Annulé",$D117&gt;='Tableau de bord'!$K$5),$D117+$E117,"")</x:f>
      </x:c>
    </x:row>
    <x:row r="118">
      <x:c r="D118" s="128"/>
      <x:c r="E118" s="136"/>
      <x:c r="F118" s="136"/>
      <x:c r="K118" s="133"/>
      <x:c r="N118" s="133" t="str">
        <x:f>IF(AND($A118&lt;&gt;"",$B118="RDV comptable",$G118&lt;&gt;"Annulé",$D118&gt;='Tableau de bord'!$K$5),$D118+$E118,"")</x:f>
      </x:c>
      <x:c r="O118" s="133" t="str">
        <x:f>IF(AND($A118&lt;&gt;"",$B118="RDV commercial",$G118&lt;&gt;"Annulé",$D118&gt;='Tableau de bord'!$K$5),$D118+$E118,"")</x:f>
      </x:c>
    </x:row>
    <x:row r="119">
      <x:c r="D119" s="128"/>
      <x:c r="E119" s="136"/>
      <x:c r="F119" s="136"/>
      <x:c r="K119" s="133"/>
      <x:c r="N119" s="133" t="str">
        <x:f>IF(AND($A119&lt;&gt;"",$B119="RDV comptable",$G119&lt;&gt;"Annulé",$D119&gt;='Tableau de bord'!$K$5),$D119+$E119,"")</x:f>
      </x:c>
      <x:c r="O119" s="133" t="str">
        <x:f>IF(AND($A119&lt;&gt;"",$B119="RDV commercial",$G119&lt;&gt;"Annulé",$D119&gt;='Tableau de bord'!$K$5),$D119+$E119,"")</x:f>
      </x:c>
    </x:row>
    <x:row r="120">
      <x:c r="D120" s="128"/>
      <x:c r="E120" s="136"/>
      <x:c r="F120" s="136"/>
      <x:c r="K120" s="133"/>
      <x:c r="N120" s="133" t="str">
        <x:f>IF(AND($A120&lt;&gt;"",$B120="RDV comptable",$G120&lt;&gt;"Annulé",$D120&gt;='Tableau de bord'!$K$5),$D120+$E120,"")</x:f>
      </x:c>
      <x:c r="O120" s="133" t="str">
        <x:f>IF(AND($A120&lt;&gt;"",$B120="RDV commercial",$G120&lt;&gt;"Annulé",$D120&gt;='Tableau de bord'!$K$5),$D120+$E120,"")</x:f>
      </x:c>
    </x:row>
    <x:row r="121">
      <x:c r="D121" s="128"/>
      <x:c r="E121" s="136"/>
      <x:c r="F121" s="136"/>
      <x:c r="K121" s="133"/>
      <x:c r="N121" s="133" t="str">
        <x:f>IF(AND($A121&lt;&gt;"",$B121="RDV comptable",$G121&lt;&gt;"Annulé",$D121&gt;='Tableau de bord'!$K$5),$D121+$E121,"")</x:f>
      </x:c>
      <x:c r="O121" s="133" t="str">
        <x:f>IF(AND($A121&lt;&gt;"",$B121="RDV commercial",$G121&lt;&gt;"Annulé",$D121&gt;='Tableau de bord'!$K$5),$D121+$E121,"")</x:f>
      </x:c>
    </x:row>
    <x:row r="122">
      <x:c r="D122" s="128"/>
      <x:c r="E122" s="136"/>
      <x:c r="F122" s="136"/>
      <x:c r="K122" s="133"/>
      <x:c r="N122" s="133" t="str">
        <x:f>IF(AND($A122&lt;&gt;"",$B122="RDV comptable",$G122&lt;&gt;"Annulé",$D122&gt;='Tableau de bord'!$K$5),$D122+$E122,"")</x:f>
      </x:c>
      <x:c r="O122" s="133" t="str">
        <x:f>IF(AND($A122&lt;&gt;"",$B122="RDV commercial",$G122&lt;&gt;"Annulé",$D122&gt;='Tableau de bord'!$K$5),$D122+$E122,"")</x:f>
      </x:c>
    </x:row>
    <x:row r="123">
      <x:c r="D123" s="128"/>
      <x:c r="E123" s="136"/>
      <x:c r="F123" s="136"/>
      <x:c r="K123" s="133"/>
      <x:c r="N123" s="133" t="str">
        <x:f>IF(AND($A123&lt;&gt;"",$B123="RDV comptable",$G123&lt;&gt;"Annulé",$D123&gt;='Tableau de bord'!$K$5),$D123+$E123,"")</x:f>
      </x:c>
      <x:c r="O123" s="133" t="str">
        <x:f>IF(AND($A123&lt;&gt;"",$B123="RDV commercial",$G123&lt;&gt;"Annulé",$D123&gt;='Tableau de bord'!$K$5),$D123+$E123,"")</x:f>
      </x:c>
    </x:row>
    <x:row r="124">
      <x:c r="D124" s="128"/>
      <x:c r="E124" s="136"/>
      <x:c r="F124" s="136"/>
      <x:c r="K124" s="133"/>
      <x:c r="N124" s="133" t="str">
        <x:f>IF(AND($A124&lt;&gt;"",$B124="RDV comptable",$G124&lt;&gt;"Annulé",$D124&gt;='Tableau de bord'!$K$5),$D124+$E124,"")</x:f>
      </x:c>
      <x:c r="O124" s="133" t="str">
        <x:f>IF(AND($A124&lt;&gt;"",$B124="RDV commercial",$G124&lt;&gt;"Annulé",$D124&gt;='Tableau de bord'!$K$5),$D124+$E124,"")</x:f>
      </x:c>
    </x:row>
    <x:row r="125">
      <x:c r="D125" s="128"/>
      <x:c r="E125" s="136"/>
      <x:c r="F125" s="136"/>
      <x:c r="K125" s="133"/>
      <x:c r="N125" s="133" t="str">
        <x:f>IF(AND($A125&lt;&gt;"",$B125="RDV comptable",$G125&lt;&gt;"Annulé",$D125&gt;='Tableau de bord'!$K$5),$D125+$E125,"")</x:f>
      </x:c>
      <x:c r="O125" s="133" t="str">
        <x:f>IF(AND($A125&lt;&gt;"",$B125="RDV commercial",$G125&lt;&gt;"Annulé",$D125&gt;='Tableau de bord'!$K$5),$D125+$E125,"")</x:f>
      </x:c>
    </x:row>
    <x:row r="126">
      <x:c r="D126" s="128"/>
      <x:c r="E126" s="136"/>
      <x:c r="F126" s="136"/>
      <x:c r="K126" s="133"/>
      <x:c r="N126" s="133" t="str">
        <x:f>IF(AND($A126&lt;&gt;"",$B126="RDV comptable",$G126&lt;&gt;"Annulé",$D126&gt;='Tableau de bord'!$K$5),$D126+$E126,"")</x:f>
      </x:c>
      <x:c r="O126" s="133" t="str">
        <x:f>IF(AND($A126&lt;&gt;"",$B126="RDV commercial",$G126&lt;&gt;"Annulé",$D126&gt;='Tableau de bord'!$K$5),$D126+$E126,"")</x:f>
      </x:c>
    </x:row>
    <x:row r="127">
      <x:c r="D127" s="128"/>
      <x:c r="E127" s="136"/>
      <x:c r="F127" s="136"/>
      <x:c r="K127" s="133"/>
      <x:c r="N127" s="133" t="str">
        <x:f>IF(AND($A127&lt;&gt;"",$B127="RDV comptable",$G127&lt;&gt;"Annulé",$D127&gt;='Tableau de bord'!$K$5),$D127+$E127,"")</x:f>
      </x:c>
      <x:c r="O127" s="133" t="str">
        <x:f>IF(AND($A127&lt;&gt;"",$B127="RDV commercial",$G127&lt;&gt;"Annulé",$D127&gt;='Tableau de bord'!$K$5),$D127+$E127,"")</x:f>
      </x:c>
    </x:row>
    <x:row r="128">
      <x:c r="D128" s="128"/>
      <x:c r="E128" s="136"/>
      <x:c r="F128" s="136"/>
      <x:c r="K128" s="133"/>
      <x:c r="N128" s="133" t="str">
        <x:f>IF(AND($A128&lt;&gt;"",$B128="RDV comptable",$G128&lt;&gt;"Annulé",$D128&gt;='Tableau de bord'!$K$5),$D128+$E128,"")</x:f>
      </x:c>
      <x:c r="O128" s="133" t="str">
        <x:f>IF(AND($A128&lt;&gt;"",$B128="RDV commercial",$G128&lt;&gt;"Annulé",$D128&gt;='Tableau de bord'!$K$5),$D128+$E128,"")</x:f>
      </x:c>
    </x:row>
    <x:row r="129">
      <x:c r="D129" s="128"/>
      <x:c r="E129" s="136"/>
      <x:c r="F129" s="136"/>
      <x:c r="K129" s="133"/>
      <x:c r="N129" s="133" t="str">
        <x:f>IF(AND($A129&lt;&gt;"",$B129="RDV comptable",$G129&lt;&gt;"Annulé",$D129&gt;='Tableau de bord'!$K$5),$D129+$E129,"")</x:f>
      </x:c>
      <x:c r="O129" s="133" t="str">
        <x:f>IF(AND($A129&lt;&gt;"",$B129="RDV commercial",$G129&lt;&gt;"Annulé",$D129&gt;='Tableau de bord'!$K$5),$D129+$E129,"")</x:f>
      </x:c>
    </x:row>
    <x:row r="130">
      <x:c r="D130" s="128"/>
      <x:c r="E130" s="136"/>
      <x:c r="F130" s="136"/>
      <x:c r="K130" s="133"/>
      <x:c r="N130" s="133" t="str">
        <x:f>IF(AND($A130&lt;&gt;"",$B130="RDV comptable",$G130&lt;&gt;"Annulé",$D130&gt;='Tableau de bord'!$K$5),$D130+$E130,"")</x:f>
      </x:c>
      <x:c r="O130" s="133" t="str">
        <x:f>IF(AND($A130&lt;&gt;"",$B130="RDV commercial",$G130&lt;&gt;"Annulé",$D130&gt;='Tableau de bord'!$K$5),$D130+$E130,"")</x:f>
      </x:c>
    </x:row>
    <x:row r="131">
      <x:c r="D131" s="128"/>
      <x:c r="E131" s="136"/>
      <x:c r="F131" s="136"/>
      <x:c r="K131" s="133"/>
      <x:c r="N131" s="133" t="str">
        <x:f>IF(AND($A131&lt;&gt;"",$B131="RDV comptable",$G131&lt;&gt;"Annulé",$D131&gt;='Tableau de bord'!$K$5),$D131+$E131,"")</x:f>
      </x:c>
      <x:c r="O131" s="133" t="str">
        <x:f>IF(AND($A131&lt;&gt;"",$B131="RDV commercial",$G131&lt;&gt;"Annulé",$D131&gt;='Tableau de bord'!$K$5),$D131+$E131,"")</x:f>
      </x:c>
    </x:row>
    <x:row r="132">
      <x:c r="D132" s="128"/>
      <x:c r="E132" s="136"/>
      <x:c r="F132" s="136"/>
      <x:c r="K132" s="133"/>
      <x:c r="N132" s="133" t="str">
        <x:f>IF(AND($A132&lt;&gt;"",$B132="RDV comptable",$G132&lt;&gt;"Annulé",$D132&gt;='Tableau de bord'!$K$5),$D132+$E132,"")</x:f>
      </x:c>
      <x:c r="O132" s="133" t="str">
        <x:f>IF(AND($A132&lt;&gt;"",$B132="RDV commercial",$G132&lt;&gt;"Annulé",$D132&gt;='Tableau de bord'!$K$5),$D132+$E132,"")</x:f>
      </x:c>
    </x:row>
    <x:row r="133">
      <x:c r="D133" s="128"/>
      <x:c r="E133" s="136"/>
      <x:c r="F133" s="136"/>
      <x:c r="K133" s="133"/>
      <x:c r="N133" s="133" t="str">
        <x:f>IF(AND($A133&lt;&gt;"",$B133="RDV comptable",$G133&lt;&gt;"Annulé",$D133&gt;='Tableau de bord'!$K$5),$D133+$E133,"")</x:f>
      </x:c>
      <x:c r="O133" s="133" t="str">
        <x:f>IF(AND($A133&lt;&gt;"",$B133="RDV commercial",$G133&lt;&gt;"Annulé",$D133&gt;='Tableau de bord'!$K$5),$D133+$E133,"")</x:f>
      </x:c>
    </x:row>
    <x:row r="134">
      <x:c r="D134" s="128"/>
      <x:c r="E134" s="136"/>
      <x:c r="F134" s="136"/>
      <x:c r="K134" s="133"/>
      <x:c r="N134" s="133" t="str">
        <x:f>IF(AND($A134&lt;&gt;"",$B134="RDV comptable",$G134&lt;&gt;"Annulé",$D134&gt;='Tableau de bord'!$K$5),$D134+$E134,"")</x:f>
      </x:c>
      <x:c r="O134" s="133" t="str">
        <x:f>IF(AND($A134&lt;&gt;"",$B134="RDV commercial",$G134&lt;&gt;"Annulé",$D134&gt;='Tableau de bord'!$K$5),$D134+$E134,"")</x:f>
      </x:c>
    </x:row>
    <x:row r="135">
      <x:c r="D135" s="128"/>
      <x:c r="E135" s="136"/>
      <x:c r="F135" s="136"/>
      <x:c r="K135" s="133"/>
      <x:c r="N135" s="133" t="str">
        <x:f>IF(AND($A135&lt;&gt;"",$B135="RDV comptable",$G135&lt;&gt;"Annulé",$D135&gt;='Tableau de bord'!$K$5),$D135+$E135,"")</x:f>
      </x:c>
      <x:c r="O135" s="133" t="str">
        <x:f>IF(AND($A135&lt;&gt;"",$B135="RDV commercial",$G135&lt;&gt;"Annulé",$D135&gt;='Tableau de bord'!$K$5),$D135+$E135,"")</x:f>
      </x:c>
    </x:row>
    <x:row r="136">
      <x:c r="D136" s="128"/>
      <x:c r="E136" s="136"/>
      <x:c r="F136" s="136"/>
      <x:c r="K136" s="133"/>
      <x:c r="N136" s="133" t="str">
        <x:f>IF(AND($A136&lt;&gt;"",$B136="RDV comptable",$G136&lt;&gt;"Annulé",$D136&gt;='Tableau de bord'!$K$5),$D136+$E136,"")</x:f>
      </x:c>
      <x:c r="O136" s="133" t="str">
        <x:f>IF(AND($A136&lt;&gt;"",$B136="RDV commercial",$G136&lt;&gt;"Annulé",$D136&gt;='Tableau de bord'!$K$5),$D136+$E136,"")</x:f>
      </x:c>
    </x:row>
    <x:row r="137">
      <x:c r="D137" s="128"/>
      <x:c r="E137" s="136"/>
      <x:c r="F137" s="136"/>
      <x:c r="K137" s="133"/>
      <x:c r="N137" s="133" t="str">
        <x:f>IF(AND($A137&lt;&gt;"",$B137="RDV comptable",$G137&lt;&gt;"Annulé",$D137&gt;='Tableau de bord'!$K$5),$D137+$E137,"")</x:f>
      </x:c>
      <x:c r="O137" s="133" t="str">
        <x:f>IF(AND($A137&lt;&gt;"",$B137="RDV commercial",$G137&lt;&gt;"Annulé",$D137&gt;='Tableau de bord'!$K$5),$D137+$E137,"")</x:f>
      </x:c>
    </x:row>
    <x:row r="138">
      <x:c r="D138" s="128"/>
      <x:c r="E138" s="136"/>
      <x:c r="F138" s="136"/>
      <x:c r="K138" s="133"/>
      <x:c r="N138" s="133" t="str">
        <x:f>IF(AND($A138&lt;&gt;"",$B138="RDV comptable",$G138&lt;&gt;"Annulé",$D138&gt;='Tableau de bord'!$K$5),$D138+$E138,"")</x:f>
      </x:c>
      <x:c r="O138" s="133" t="str">
        <x:f>IF(AND($A138&lt;&gt;"",$B138="RDV commercial",$G138&lt;&gt;"Annulé",$D138&gt;='Tableau de bord'!$K$5),$D138+$E138,"")</x:f>
      </x:c>
    </x:row>
    <x:row r="139">
      <x:c r="D139" s="128"/>
      <x:c r="E139" s="136"/>
      <x:c r="F139" s="136"/>
      <x:c r="K139" s="133"/>
      <x:c r="N139" s="133" t="str">
        <x:f>IF(AND($A139&lt;&gt;"",$B139="RDV comptable",$G139&lt;&gt;"Annulé",$D139&gt;='Tableau de bord'!$K$5),$D139+$E139,"")</x:f>
      </x:c>
      <x:c r="O139" s="133" t="str">
        <x:f>IF(AND($A139&lt;&gt;"",$B139="RDV commercial",$G139&lt;&gt;"Annulé",$D139&gt;='Tableau de bord'!$K$5),$D139+$E139,"")</x:f>
      </x:c>
    </x:row>
    <x:row r="140">
      <x:c r="D140" s="128"/>
      <x:c r="E140" s="136"/>
      <x:c r="F140" s="136"/>
      <x:c r="K140" s="133"/>
      <x:c r="N140" s="133" t="str">
        <x:f>IF(AND($A140&lt;&gt;"",$B140="RDV comptable",$G140&lt;&gt;"Annulé",$D140&gt;='Tableau de bord'!$K$5),$D140+$E140,"")</x:f>
      </x:c>
      <x:c r="O140" s="133" t="str">
        <x:f>IF(AND($A140&lt;&gt;"",$B140="RDV commercial",$G140&lt;&gt;"Annulé",$D140&gt;='Tableau de bord'!$K$5),$D140+$E140,"")</x:f>
      </x:c>
    </x:row>
    <x:row r="141">
      <x:c r="D141" s="128"/>
      <x:c r="E141" s="136"/>
      <x:c r="F141" s="136"/>
      <x:c r="K141" s="133"/>
      <x:c r="N141" s="133" t="str">
        <x:f>IF(AND($A141&lt;&gt;"",$B141="RDV comptable",$G141&lt;&gt;"Annulé",$D141&gt;='Tableau de bord'!$K$5),$D141+$E141,"")</x:f>
      </x:c>
      <x:c r="O141" s="133" t="str">
        <x:f>IF(AND($A141&lt;&gt;"",$B141="RDV commercial",$G141&lt;&gt;"Annulé",$D141&gt;='Tableau de bord'!$K$5),$D141+$E141,"")</x:f>
      </x:c>
    </x:row>
    <x:row r="142">
      <x:c r="D142" s="128"/>
      <x:c r="E142" s="136"/>
      <x:c r="F142" s="136"/>
      <x:c r="K142" s="133"/>
      <x:c r="N142" s="133" t="str">
        <x:f>IF(AND($A142&lt;&gt;"",$B142="RDV comptable",$G142&lt;&gt;"Annulé",$D142&gt;='Tableau de bord'!$K$5),$D142+$E142,"")</x:f>
      </x:c>
      <x:c r="O142" s="133" t="str">
        <x:f>IF(AND($A142&lt;&gt;"",$B142="RDV commercial",$G142&lt;&gt;"Annulé",$D142&gt;='Tableau de bord'!$K$5),$D142+$E142,"")</x:f>
      </x:c>
    </x:row>
    <x:row r="143">
      <x:c r="D143" s="128"/>
      <x:c r="E143" s="136"/>
      <x:c r="F143" s="136"/>
      <x:c r="K143" s="133"/>
      <x:c r="N143" s="133" t="str">
        <x:f>IF(AND($A143&lt;&gt;"",$B143="RDV comptable",$G143&lt;&gt;"Annulé",$D143&gt;='Tableau de bord'!$K$5),$D143+$E143,"")</x:f>
      </x:c>
      <x:c r="O143" s="133" t="str">
        <x:f>IF(AND($A143&lt;&gt;"",$B143="RDV commercial",$G143&lt;&gt;"Annulé",$D143&gt;='Tableau de bord'!$K$5),$D143+$E143,"")</x:f>
      </x:c>
    </x:row>
    <x:row r="144">
      <x:c r="D144" s="128"/>
      <x:c r="E144" s="136"/>
      <x:c r="F144" s="136"/>
      <x:c r="K144" s="133"/>
      <x:c r="N144" s="133" t="str">
        <x:f>IF(AND($A144&lt;&gt;"",$B144="RDV comptable",$G144&lt;&gt;"Annulé",$D144&gt;='Tableau de bord'!$K$5),$D144+$E144,"")</x:f>
      </x:c>
      <x:c r="O144" s="133" t="str">
        <x:f>IF(AND($A144&lt;&gt;"",$B144="RDV commercial",$G144&lt;&gt;"Annulé",$D144&gt;='Tableau de bord'!$K$5),$D144+$E144,"")</x:f>
      </x:c>
    </x:row>
    <x:row r="145">
      <x:c r="D145" s="128"/>
      <x:c r="E145" s="136"/>
      <x:c r="F145" s="136"/>
      <x:c r="K145" s="133"/>
      <x:c r="N145" s="133" t="str">
        <x:f>IF(AND($A145&lt;&gt;"",$B145="RDV comptable",$G145&lt;&gt;"Annulé",$D145&gt;='Tableau de bord'!$K$5),$D145+$E145,"")</x:f>
      </x:c>
      <x:c r="O145" s="133" t="str">
        <x:f>IF(AND($A145&lt;&gt;"",$B145="RDV commercial",$G145&lt;&gt;"Annulé",$D145&gt;='Tableau de bord'!$K$5),$D145+$E145,"")</x:f>
      </x:c>
    </x:row>
    <x:row r="146">
      <x:c r="D146" s="128"/>
      <x:c r="E146" s="136"/>
      <x:c r="F146" s="136"/>
      <x:c r="K146" s="133"/>
      <x:c r="N146" s="133" t="str">
        <x:f>IF(AND($A146&lt;&gt;"",$B146="RDV comptable",$G146&lt;&gt;"Annulé",$D146&gt;='Tableau de bord'!$K$5),$D146+$E146,"")</x:f>
      </x:c>
      <x:c r="O146" s="133" t="str">
        <x:f>IF(AND($A146&lt;&gt;"",$B146="RDV commercial",$G146&lt;&gt;"Annulé",$D146&gt;='Tableau de bord'!$K$5),$D146+$E146,"")</x:f>
      </x:c>
    </x:row>
    <x:row r="147">
      <x:c r="D147" s="128"/>
      <x:c r="E147" s="136"/>
      <x:c r="F147" s="136"/>
      <x:c r="K147" s="133"/>
      <x:c r="N147" s="133" t="str">
        <x:f>IF(AND($A147&lt;&gt;"",$B147="RDV comptable",$G147&lt;&gt;"Annulé",$D147&gt;='Tableau de bord'!$K$5),$D147+$E147,"")</x:f>
      </x:c>
      <x:c r="O147" s="133" t="str">
        <x:f>IF(AND($A147&lt;&gt;"",$B147="RDV commercial",$G147&lt;&gt;"Annulé",$D147&gt;='Tableau de bord'!$K$5),$D147+$E147,"")</x:f>
      </x:c>
    </x:row>
    <x:row r="148">
      <x:c r="D148" s="128"/>
      <x:c r="E148" s="136"/>
      <x:c r="F148" s="136"/>
      <x:c r="K148" s="133"/>
      <x:c r="N148" s="133" t="str">
        <x:f>IF(AND($A148&lt;&gt;"",$B148="RDV comptable",$G148&lt;&gt;"Annulé",$D148&gt;='Tableau de bord'!$K$5),$D148+$E148,"")</x:f>
      </x:c>
      <x:c r="O148" s="133" t="str">
        <x:f>IF(AND($A148&lt;&gt;"",$B148="RDV commercial",$G148&lt;&gt;"Annulé",$D148&gt;='Tableau de bord'!$K$5),$D148+$E148,"")</x:f>
      </x:c>
    </x:row>
    <x:row r="149">
      <x:c r="D149" s="128"/>
      <x:c r="E149" s="136"/>
      <x:c r="F149" s="136"/>
      <x:c r="K149" s="133"/>
      <x:c r="N149" s="133" t="str">
        <x:f>IF(AND($A149&lt;&gt;"",$B149="RDV comptable",$G149&lt;&gt;"Annulé",$D149&gt;='Tableau de bord'!$K$5),$D149+$E149,"")</x:f>
      </x:c>
      <x:c r="O149" s="133" t="str">
        <x:f>IF(AND($A149&lt;&gt;"",$B149="RDV commercial",$G149&lt;&gt;"Annulé",$D149&gt;='Tableau de bord'!$K$5),$D149+$E149,"")</x:f>
      </x:c>
    </x:row>
    <x:row r="150">
      <x:c r="D150" s="128"/>
      <x:c r="E150" s="136"/>
      <x:c r="F150" s="136"/>
      <x:c r="K150" s="133"/>
      <x:c r="N150" s="133" t="str">
        <x:f>IF(AND($A150&lt;&gt;"",$B150="RDV comptable",$G150&lt;&gt;"Annulé",$D150&gt;='Tableau de bord'!$K$5),$D150+$E150,"")</x:f>
      </x:c>
      <x:c r="O150" s="133" t="str">
        <x:f>IF(AND($A150&lt;&gt;"",$B150="RDV commercial",$G150&lt;&gt;"Annulé",$D150&gt;='Tableau de bord'!$K$5),$D150+$E150,"")</x:f>
      </x:c>
    </x:row>
    <x:row r="151">
      <x:c r="D151" s="128"/>
      <x:c r="E151" s="136"/>
      <x:c r="F151" s="136"/>
      <x:c r="K151" s="133"/>
      <x:c r="N151" s="133" t="str">
        <x:f>IF(AND($A151&lt;&gt;"",$B151="RDV comptable",$G151&lt;&gt;"Annulé",$D151&gt;='Tableau de bord'!$K$5),$D151+$E151,"")</x:f>
      </x:c>
      <x:c r="O151" s="133" t="str">
        <x:f>IF(AND($A151&lt;&gt;"",$B151="RDV commercial",$G151&lt;&gt;"Annulé",$D151&gt;='Tableau de bord'!$K$5),$D151+$E151,"")</x:f>
      </x:c>
    </x:row>
    <x:row r="152">
      <x:c r="D152" s="128"/>
      <x:c r="E152" s="136"/>
      <x:c r="F152" s="136"/>
      <x:c r="K152" s="133"/>
      <x:c r="N152" s="133" t="str">
        <x:f>IF(AND($A152&lt;&gt;"",$B152="RDV comptable",$G152&lt;&gt;"Annulé",$D152&gt;='Tableau de bord'!$K$5),$D152+$E152,"")</x:f>
      </x:c>
      <x:c r="O152" s="133" t="str">
        <x:f>IF(AND($A152&lt;&gt;"",$B152="RDV commercial",$G152&lt;&gt;"Annulé",$D152&gt;='Tableau de bord'!$K$5),$D152+$E152,"")</x:f>
      </x:c>
    </x:row>
    <x:row r="153">
      <x:c r="D153" s="128"/>
      <x:c r="E153" s="136"/>
      <x:c r="F153" s="136"/>
      <x:c r="K153" s="133"/>
      <x:c r="N153" s="133" t="str">
        <x:f>IF(AND($A153&lt;&gt;"",$B153="RDV comptable",$G153&lt;&gt;"Annulé",$D153&gt;='Tableau de bord'!$K$5),$D153+$E153,"")</x:f>
      </x:c>
      <x:c r="O153" s="133" t="str">
        <x:f>IF(AND($A153&lt;&gt;"",$B153="RDV commercial",$G153&lt;&gt;"Annulé",$D153&gt;='Tableau de bord'!$K$5),$D153+$E153,"")</x:f>
      </x:c>
    </x:row>
    <x:row r="154">
      <x:c r="D154" s="128"/>
      <x:c r="E154" s="136"/>
      <x:c r="F154" s="136"/>
      <x:c r="K154" s="133"/>
      <x:c r="N154" s="133" t="str">
        <x:f>IF(AND($A154&lt;&gt;"",$B154="RDV comptable",$G154&lt;&gt;"Annulé",$D154&gt;='Tableau de bord'!$K$5),$D154+$E154,"")</x:f>
      </x:c>
      <x:c r="O154" s="133" t="str">
        <x:f>IF(AND($A154&lt;&gt;"",$B154="RDV commercial",$G154&lt;&gt;"Annulé",$D154&gt;='Tableau de bord'!$K$5),$D154+$E154,"")</x:f>
      </x:c>
    </x:row>
    <x:row r="155">
      <x:c r="D155" s="128"/>
      <x:c r="E155" s="136"/>
      <x:c r="F155" s="136"/>
      <x:c r="K155" s="133"/>
      <x:c r="N155" s="133" t="str">
        <x:f>IF(AND($A155&lt;&gt;"",$B155="RDV comptable",$G155&lt;&gt;"Annulé",$D155&gt;='Tableau de bord'!$K$5),$D155+$E155,"")</x:f>
      </x:c>
      <x:c r="O155" s="133" t="str">
        <x:f>IF(AND($A155&lt;&gt;"",$B155="RDV commercial",$G155&lt;&gt;"Annulé",$D155&gt;='Tableau de bord'!$K$5),$D155+$E155,"")</x:f>
      </x:c>
    </x:row>
    <x:row r="156">
      <x:c r="D156" s="128"/>
      <x:c r="E156" s="136"/>
      <x:c r="F156" s="136"/>
      <x:c r="K156" s="133"/>
      <x:c r="N156" s="133" t="str">
        <x:f>IF(AND($A156&lt;&gt;"",$B156="RDV comptable",$G156&lt;&gt;"Annulé",$D156&gt;='Tableau de bord'!$K$5),$D156+$E156,"")</x:f>
      </x:c>
      <x:c r="O156" s="133" t="str">
        <x:f>IF(AND($A156&lt;&gt;"",$B156="RDV commercial",$G156&lt;&gt;"Annulé",$D156&gt;='Tableau de bord'!$K$5),$D156+$E156,"")</x:f>
      </x:c>
    </x:row>
    <x:row r="157">
      <x:c r="D157" s="128"/>
      <x:c r="E157" s="136"/>
      <x:c r="F157" s="136"/>
      <x:c r="K157" s="133"/>
      <x:c r="N157" s="133" t="str">
        <x:f>IF(AND($A157&lt;&gt;"",$B157="RDV comptable",$G157&lt;&gt;"Annulé",$D157&gt;='Tableau de bord'!$K$5),$D157+$E157,"")</x:f>
      </x:c>
      <x:c r="O157" s="133" t="str">
        <x:f>IF(AND($A157&lt;&gt;"",$B157="RDV commercial",$G157&lt;&gt;"Annulé",$D157&gt;='Tableau de bord'!$K$5),$D157+$E157,"")</x:f>
      </x:c>
    </x:row>
    <x:row r="158">
      <x:c r="D158" s="128"/>
      <x:c r="E158" s="136"/>
      <x:c r="F158" s="136"/>
      <x:c r="K158" s="133"/>
      <x:c r="N158" s="133" t="str">
        <x:f>IF(AND($A158&lt;&gt;"",$B158="RDV comptable",$G158&lt;&gt;"Annulé",$D158&gt;='Tableau de bord'!$K$5),$D158+$E158,"")</x:f>
      </x:c>
      <x:c r="O158" s="133" t="str">
        <x:f>IF(AND($A158&lt;&gt;"",$B158="RDV commercial",$G158&lt;&gt;"Annulé",$D158&gt;='Tableau de bord'!$K$5),$D158+$E158,"")</x:f>
      </x:c>
    </x:row>
    <x:row r="159">
      <x:c r="D159" s="128"/>
      <x:c r="E159" s="136"/>
      <x:c r="F159" s="136"/>
      <x:c r="K159" s="133"/>
      <x:c r="N159" s="133" t="str">
        <x:f>IF(AND($A159&lt;&gt;"",$B159="RDV comptable",$G159&lt;&gt;"Annulé",$D159&gt;='Tableau de bord'!$K$5),$D159+$E159,"")</x:f>
      </x:c>
      <x:c r="O159" s="133" t="str">
        <x:f>IF(AND($A159&lt;&gt;"",$B159="RDV commercial",$G159&lt;&gt;"Annulé",$D159&gt;='Tableau de bord'!$K$5),$D159+$E159,"")</x:f>
      </x:c>
    </x:row>
    <x:row r="160">
      <x:c r="D160" s="128"/>
      <x:c r="E160" s="136"/>
      <x:c r="F160" s="136"/>
      <x:c r="K160" s="133"/>
      <x:c r="N160" s="133" t="str">
        <x:f>IF(AND($A160&lt;&gt;"",$B160="RDV comptable",$G160&lt;&gt;"Annulé",$D160&gt;='Tableau de bord'!$K$5),$D160+$E160,"")</x:f>
      </x:c>
      <x:c r="O160" s="133" t="str">
        <x:f>IF(AND($A160&lt;&gt;"",$B160="RDV commercial",$G160&lt;&gt;"Annulé",$D160&gt;='Tableau de bord'!$K$5),$D160+$E160,"")</x:f>
      </x:c>
    </x:row>
    <x:row r="161">
      <x:c r="D161" s="128"/>
      <x:c r="E161" s="136"/>
      <x:c r="F161" s="136"/>
      <x:c r="K161" s="133"/>
      <x:c r="N161" s="133" t="str">
        <x:f>IF(AND($A161&lt;&gt;"",$B161="RDV comptable",$G161&lt;&gt;"Annulé",$D161&gt;='Tableau de bord'!$K$5),$D161+$E161,"")</x:f>
      </x:c>
      <x:c r="O161" s="133" t="str">
        <x:f>IF(AND($A161&lt;&gt;"",$B161="RDV commercial",$G161&lt;&gt;"Annulé",$D161&gt;='Tableau de bord'!$K$5),$D161+$E161,"")</x:f>
      </x:c>
    </x:row>
    <x:row r="162">
      <x:c r="D162" s="128"/>
      <x:c r="E162" s="136"/>
      <x:c r="F162" s="136"/>
      <x:c r="K162" s="133"/>
      <x:c r="N162" s="133" t="str">
        <x:f>IF(AND($A162&lt;&gt;"",$B162="RDV comptable",$G162&lt;&gt;"Annulé",$D162&gt;='Tableau de bord'!$K$5),$D162+$E162,"")</x:f>
      </x:c>
      <x:c r="O162" s="133" t="str">
        <x:f>IF(AND($A162&lt;&gt;"",$B162="RDV commercial",$G162&lt;&gt;"Annulé",$D162&gt;='Tableau de bord'!$K$5),$D162+$E162,"")</x:f>
      </x:c>
    </x:row>
    <x:row r="163">
      <x:c r="D163" s="128"/>
      <x:c r="E163" s="136"/>
      <x:c r="F163" s="136"/>
      <x:c r="K163" s="133"/>
      <x:c r="N163" s="133" t="str">
        <x:f>IF(AND($A163&lt;&gt;"",$B163="RDV comptable",$G163&lt;&gt;"Annulé",$D163&gt;='Tableau de bord'!$K$5),$D163+$E163,"")</x:f>
      </x:c>
      <x:c r="O163" s="133" t="str">
        <x:f>IF(AND($A163&lt;&gt;"",$B163="RDV commercial",$G163&lt;&gt;"Annulé",$D163&gt;='Tableau de bord'!$K$5),$D163+$E163,"")</x:f>
      </x:c>
    </x:row>
    <x:row r="164">
      <x:c r="D164" s="128"/>
      <x:c r="E164" s="136"/>
      <x:c r="F164" s="136"/>
      <x:c r="K164" s="133"/>
      <x:c r="N164" s="133" t="str">
        <x:f>IF(AND($A164&lt;&gt;"",$B164="RDV comptable",$G164&lt;&gt;"Annulé",$D164&gt;='Tableau de bord'!$K$5),$D164+$E164,"")</x:f>
      </x:c>
      <x:c r="O164" s="133" t="str">
        <x:f>IF(AND($A164&lt;&gt;"",$B164="RDV commercial",$G164&lt;&gt;"Annulé",$D164&gt;='Tableau de bord'!$K$5),$D164+$E164,"")</x:f>
      </x:c>
    </x:row>
    <x:row r="165">
      <x:c r="D165" s="128"/>
      <x:c r="E165" s="136"/>
      <x:c r="F165" s="136"/>
      <x:c r="K165" s="133"/>
      <x:c r="N165" s="133" t="str">
        <x:f>IF(AND($A165&lt;&gt;"",$B165="RDV comptable",$G165&lt;&gt;"Annulé",$D165&gt;='Tableau de bord'!$K$5),$D165+$E165,"")</x:f>
      </x:c>
      <x:c r="O165" s="133" t="str">
        <x:f>IF(AND($A165&lt;&gt;"",$B165="RDV commercial",$G165&lt;&gt;"Annulé",$D165&gt;='Tableau de bord'!$K$5),$D165+$E165,"")</x:f>
      </x:c>
    </x:row>
    <x:row r="166">
      <x:c r="D166" s="128"/>
      <x:c r="E166" s="136"/>
      <x:c r="F166" s="136"/>
      <x:c r="K166" s="133"/>
      <x:c r="N166" s="133" t="str">
        <x:f>IF(AND($A166&lt;&gt;"",$B166="RDV comptable",$G166&lt;&gt;"Annulé",$D166&gt;='Tableau de bord'!$K$5),$D166+$E166,"")</x:f>
      </x:c>
      <x:c r="O166" s="133" t="str">
        <x:f>IF(AND($A166&lt;&gt;"",$B166="RDV commercial",$G166&lt;&gt;"Annulé",$D166&gt;='Tableau de bord'!$K$5),$D166+$E166,"")</x:f>
      </x:c>
    </x:row>
    <x:row r="167">
      <x:c r="D167" s="128"/>
      <x:c r="E167" s="136"/>
      <x:c r="F167" s="136"/>
      <x:c r="K167" s="133"/>
      <x:c r="N167" s="133" t="str">
        <x:f>IF(AND($A167&lt;&gt;"",$B167="RDV comptable",$G167&lt;&gt;"Annulé",$D167&gt;='Tableau de bord'!$K$5),$D167+$E167,"")</x:f>
      </x:c>
      <x:c r="O167" s="133" t="str">
        <x:f>IF(AND($A167&lt;&gt;"",$B167="RDV commercial",$G167&lt;&gt;"Annulé",$D167&gt;='Tableau de bord'!$K$5),$D167+$E167,"")</x:f>
      </x:c>
    </x:row>
    <x:row r="168">
      <x:c r="D168" s="128"/>
      <x:c r="E168" s="136"/>
      <x:c r="F168" s="136"/>
      <x:c r="K168" s="133"/>
      <x:c r="N168" s="133" t="str">
        <x:f>IF(AND($A168&lt;&gt;"",$B168="RDV comptable",$G168&lt;&gt;"Annulé",$D168&gt;='Tableau de bord'!$K$5),$D168+$E168,"")</x:f>
      </x:c>
      <x:c r="O168" s="133" t="str">
        <x:f>IF(AND($A168&lt;&gt;"",$B168="RDV commercial",$G168&lt;&gt;"Annulé",$D168&gt;='Tableau de bord'!$K$5),$D168+$E168,"")</x:f>
      </x:c>
    </x:row>
    <x:row r="169">
      <x:c r="D169" s="128"/>
      <x:c r="E169" s="136"/>
      <x:c r="F169" s="136"/>
      <x:c r="K169" s="133"/>
      <x:c r="N169" s="133" t="str">
        <x:f>IF(AND($A169&lt;&gt;"",$B169="RDV comptable",$G169&lt;&gt;"Annulé",$D169&gt;='Tableau de bord'!$K$5),$D169+$E169,"")</x:f>
      </x:c>
      <x:c r="O169" s="133" t="str">
        <x:f>IF(AND($A169&lt;&gt;"",$B169="RDV commercial",$G169&lt;&gt;"Annulé",$D169&gt;='Tableau de bord'!$K$5),$D169+$E169,"")</x:f>
      </x:c>
    </x:row>
    <x:row r="170">
      <x:c r="D170" s="128"/>
      <x:c r="E170" s="136"/>
      <x:c r="F170" s="136"/>
      <x:c r="K170" s="133"/>
      <x:c r="N170" s="133" t="str">
        <x:f>IF(AND($A170&lt;&gt;"",$B170="RDV comptable",$G170&lt;&gt;"Annulé",$D170&gt;='Tableau de bord'!$K$5),$D170+$E170,"")</x:f>
      </x:c>
      <x:c r="O170" s="133" t="str">
        <x:f>IF(AND($A170&lt;&gt;"",$B170="RDV commercial",$G170&lt;&gt;"Annulé",$D170&gt;='Tableau de bord'!$K$5),$D170+$E170,"")</x:f>
      </x:c>
    </x:row>
    <x:row r="171">
      <x:c r="D171" s="128"/>
      <x:c r="E171" s="136"/>
      <x:c r="F171" s="136"/>
      <x:c r="K171" s="133"/>
      <x:c r="N171" s="133" t="str">
        <x:f>IF(AND($A171&lt;&gt;"",$B171="RDV comptable",$G171&lt;&gt;"Annulé",$D171&gt;='Tableau de bord'!$K$5),$D171+$E171,"")</x:f>
      </x:c>
      <x:c r="O171" s="133" t="str">
        <x:f>IF(AND($A171&lt;&gt;"",$B171="RDV commercial",$G171&lt;&gt;"Annulé",$D171&gt;='Tableau de bord'!$K$5),$D171+$E171,"")</x:f>
      </x:c>
    </x:row>
    <x:row r="172">
      <x:c r="D172" s="128"/>
      <x:c r="E172" s="136"/>
      <x:c r="F172" s="136"/>
      <x:c r="K172" s="133"/>
      <x:c r="N172" s="133" t="str">
        <x:f>IF(AND($A172&lt;&gt;"",$B172="RDV comptable",$G172&lt;&gt;"Annulé",$D172&gt;='Tableau de bord'!$K$5),$D172+$E172,"")</x:f>
      </x:c>
      <x:c r="O172" s="133" t="str">
        <x:f>IF(AND($A172&lt;&gt;"",$B172="RDV commercial",$G172&lt;&gt;"Annulé",$D172&gt;='Tableau de bord'!$K$5),$D172+$E172,"")</x:f>
      </x:c>
    </x:row>
    <x:row r="173">
      <x:c r="D173" s="128"/>
      <x:c r="E173" s="136"/>
      <x:c r="F173" s="136"/>
      <x:c r="K173" s="133"/>
      <x:c r="N173" s="133" t="str">
        <x:f>IF(AND($A173&lt;&gt;"",$B173="RDV comptable",$G173&lt;&gt;"Annulé",$D173&gt;='Tableau de bord'!$K$5),$D173+$E173,"")</x:f>
      </x:c>
      <x:c r="O173" s="133" t="str">
        <x:f>IF(AND($A173&lt;&gt;"",$B173="RDV commercial",$G173&lt;&gt;"Annulé",$D173&gt;='Tableau de bord'!$K$5),$D173+$E173,"")</x:f>
      </x:c>
    </x:row>
    <x:row r="174">
      <x:c r="D174" s="128"/>
      <x:c r="E174" s="136"/>
      <x:c r="F174" s="136"/>
      <x:c r="K174" s="133"/>
      <x:c r="N174" s="133" t="str">
        <x:f>IF(AND($A174&lt;&gt;"",$B174="RDV comptable",$G174&lt;&gt;"Annulé",$D174&gt;='Tableau de bord'!$K$5),$D174+$E174,"")</x:f>
      </x:c>
      <x:c r="O174" s="133" t="str">
        <x:f>IF(AND($A174&lt;&gt;"",$B174="RDV commercial",$G174&lt;&gt;"Annulé",$D174&gt;='Tableau de bord'!$K$5),$D174+$E174,"")</x:f>
      </x:c>
    </x:row>
    <x:row r="175">
      <x:c r="D175" s="128"/>
      <x:c r="E175" s="136"/>
      <x:c r="F175" s="136"/>
      <x:c r="K175" s="133"/>
      <x:c r="N175" s="133" t="str">
        <x:f>IF(AND($A175&lt;&gt;"",$B175="RDV comptable",$G175&lt;&gt;"Annulé",$D175&gt;='Tableau de bord'!$K$5),$D175+$E175,"")</x:f>
      </x:c>
      <x:c r="O175" s="133" t="str">
        <x:f>IF(AND($A175&lt;&gt;"",$B175="RDV commercial",$G175&lt;&gt;"Annulé",$D175&gt;='Tableau de bord'!$K$5),$D175+$E175,"")</x:f>
      </x:c>
    </x:row>
    <x:row r="176">
      <x:c r="D176" s="128"/>
      <x:c r="E176" s="136"/>
      <x:c r="F176" s="136"/>
      <x:c r="K176" s="133"/>
      <x:c r="N176" s="133" t="str">
        <x:f>IF(AND($A176&lt;&gt;"",$B176="RDV comptable",$G176&lt;&gt;"Annulé",$D176&gt;='Tableau de bord'!$K$5),$D176+$E176,"")</x:f>
      </x:c>
      <x:c r="O176" s="133" t="str">
        <x:f>IF(AND($A176&lt;&gt;"",$B176="RDV commercial",$G176&lt;&gt;"Annulé",$D176&gt;='Tableau de bord'!$K$5),$D176+$E176,"")</x:f>
      </x:c>
    </x:row>
    <x:row r="177">
      <x:c r="D177" s="128"/>
      <x:c r="E177" s="136"/>
      <x:c r="F177" s="136"/>
      <x:c r="K177" s="133"/>
      <x:c r="N177" s="133" t="str">
        <x:f>IF(AND($A177&lt;&gt;"",$B177="RDV comptable",$G177&lt;&gt;"Annulé",$D177&gt;='Tableau de bord'!$K$5),$D177+$E177,"")</x:f>
      </x:c>
      <x:c r="O177" s="133" t="str">
        <x:f>IF(AND($A177&lt;&gt;"",$B177="RDV commercial",$G177&lt;&gt;"Annulé",$D177&gt;='Tableau de bord'!$K$5),$D177+$E177,"")</x:f>
      </x:c>
    </x:row>
    <x:row r="178">
      <x:c r="D178" s="128"/>
      <x:c r="E178" s="136"/>
      <x:c r="F178" s="136"/>
      <x:c r="K178" s="133"/>
      <x:c r="N178" s="133" t="str">
        <x:f>IF(AND($A178&lt;&gt;"",$B178="RDV comptable",$G178&lt;&gt;"Annulé",$D178&gt;='Tableau de bord'!$K$5),$D178+$E178,"")</x:f>
      </x:c>
      <x:c r="O178" s="133" t="str">
        <x:f>IF(AND($A178&lt;&gt;"",$B178="RDV commercial",$G178&lt;&gt;"Annulé",$D178&gt;='Tableau de bord'!$K$5),$D178+$E178,"")</x:f>
      </x:c>
    </x:row>
    <x:row r="179">
      <x:c r="D179" s="128"/>
      <x:c r="E179" s="136"/>
      <x:c r="F179" s="136"/>
      <x:c r="K179" s="133"/>
      <x:c r="N179" s="133" t="str">
        <x:f>IF(AND($A179&lt;&gt;"",$B179="RDV comptable",$G179&lt;&gt;"Annulé",$D179&gt;='Tableau de bord'!$K$5),$D179+$E179,"")</x:f>
      </x:c>
      <x:c r="O179" s="133" t="str">
        <x:f>IF(AND($A179&lt;&gt;"",$B179="RDV commercial",$G179&lt;&gt;"Annulé",$D179&gt;='Tableau de bord'!$K$5),$D179+$E179,"")</x:f>
      </x:c>
    </x:row>
    <x:row r="180">
      <x:c r="D180" s="128"/>
      <x:c r="E180" s="136"/>
      <x:c r="F180" s="136"/>
      <x:c r="K180" s="133"/>
      <x:c r="N180" s="133" t="str">
        <x:f>IF(AND($A180&lt;&gt;"",$B180="RDV comptable",$G180&lt;&gt;"Annulé",$D180&gt;='Tableau de bord'!$K$5),$D180+$E180,"")</x:f>
      </x:c>
      <x:c r="O180" s="133" t="str">
        <x:f>IF(AND($A180&lt;&gt;"",$B180="RDV commercial",$G180&lt;&gt;"Annulé",$D180&gt;='Tableau de bord'!$K$5),$D180+$E180,"")</x:f>
      </x:c>
    </x:row>
    <x:row r="181">
      <x:c r="D181" s="128"/>
      <x:c r="E181" s="136"/>
      <x:c r="F181" s="136"/>
      <x:c r="K181" s="133"/>
      <x:c r="N181" s="133" t="str">
        <x:f>IF(AND($A181&lt;&gt;"",$B181="RDV comptable",$G181&lt;&gt;"Annulé",$D181&gt;='Tableau de bord'!$K$5),$D181+$E181,"")</x:f>
      </x:c>
      <x:c r="O181" s="133" t="str">
        <x:f>IF(AND($A181&lt;&gt;"",$B181="RDV commercial",$G181&lt;&gt;"Annulé",$D181&gt;='Tableau de bord'!$K$5),$D181+$E181,"")</x:f>
      </x:c>
    </x:row>
    <x:row r="182">
      <x:c r="D182" s="128"/>
      <x:c r="E182" s="136"/>
      <x:c r="F182" s="136"/>
      <x:c r="K182" s="133"/>
      <x:c r="N182" s="133" t="str">
        <x:f>IF(AND($A182&lt;&gt;"",$B182="RDV comptable",$G182&lt;&gt;"Annulé",$D182&gt;='Tableau de bord'!$K$5),$D182+$E182,"")</x:f>
      </x:c>
      <x:c r="O182" s="133" t="str">
        <x:f>IF(AND($A182&lt;&gt;"",$B182="RDV commercial",$G182&lt;&gt;"Annulé",$D182&gt;='Tableau de bord'!$K$5),$D182+$E182,"")</x:f>
      </x:c>
    </x:row>
    <x:row r="183">
      <x:c r="D183" s="128"/>
      <x:c r="E183" s="136"/>
      <x:c r="F183" s="136"/>
      <x:c r="K183" s="133"/>
      <x:c r="N183" s="133" t="str">
        <x:f>IF(AND($A183&lt;&gt;"",$B183="RDV comptable",$G183&lt;&gt;"Annulé",$D183&gt;='Tableau de bord'!$K$5),$D183+$E183,"")</x:f>
      </x:c>
      <x:c r="O183" s="133" t="str">
        <x:f>IF(AND($A183&lt;&gt;"",$B183="RDV commercial",$G183&lt;&gt;"Annulé",$D183&gt;='Tableau de bord'!$K$5),$D183+$E183,"")</x:f>
      </x:c>
    </x:row>
    <x:row r="184">
      <x:c r="D184" s="128"/>
      <x:c r="E184" s="136"/>
      <x:c r="F184" s="136"/>
      <x:c r="K184" s="133"/>
      <x:c r="N184" s="133" t="str">
        <x:f>IF(AND($A184&lt;&gt;"",$B184="RDV comptable",$G184&lt;&gt;"Annulé",$D184&gt;='Tableau de bord'!$K$5),$D184+$E184,"")</x:f>
      </x:c>
      <x:c r="O184" s="133" t="str">
        <x:f>IF(AND($A184&lt;&gt;"",$B184="RDV commercial",$G184&lt;&gt;"Annulé",$D184&gt;='Tableau de bord'!$K$5),$D184+$E184,"")</x:f>
      </x:c>
    </x:row>
    <x:row r="185">
      <x:c r="D185" s="128"/>
      <x:c r="E185" s="136"/>
      <x:c r="F185" s="136"/>
      <x:c r="K185" s="133"/>
      <x:c r="N185" s="133" t="str">
        <x:f>IF(AND($A185&lt;&gt;"",$B185="RDV comptable",$G185&lt;&gt;"Annulé",$D185&gt;='Tableau de bord'!$K$5),$D185+$E185,"")</x:f>
      </x:c>
      <x:c r="O185" s="133" t="str">
        <x:f>IF(AND($A185&lt;&gt;"",$B185="RDV commercial",$G185&lt;&gt;"Annulé",$D185&gt;='Tableau de bord'!$K$5),$D185+$E185,"")</x:f>
      </x:c>
    </x:row>
    <x:row r="186">
      <x:c r="D186" s="128"/>
      <x:c r="E186" s="136"/>
      <x:c r="F186" s="136"/>
      <x:c r="K186" s="133"/>
      <x:c r="N186" s="133" t="str">
        <x:f>IF(AND($A186&lt;&gt;"",$B186="RDV comptable",$G186&lt;&gt;"Annulé",$D186&gt;='Tableau de bord'!$K$5),$D186+$E186,"")</x:f>
      </x:c>
      <x:c r="O186" s="133" t="str">
        <x:f>IF(AND($A186&lt;&gt;"",$B186="RDV commercial",$G186&lt;&gt;"Annulé",$D186&gt;='Tableau de bord'!$K$5),$D186+$E186,"")</x:f>
      </x:c>
    </x:row>
    <x:row r="187">
      <x:c r="D187" s="128"/>
      <x:c r="E187" s="136"/>
      <x:c r="F187" s="136"/>
      <x:c r="K187" s="133"/>
      <x:c r="N187" s="133" t="str">
        <x:f>IF(AND($A187&lt;&gt;"",$B187="RDV comptable",$G187&lt;&gt;"Annulé",$D187&gt;='Tableau de bord'!$K$5),$D187+$E187,"")</x:f>
      </x:c>
      <x:c r="O187" s="133" t="str">
        <x:f>IF(AND($A187&lt;&gt;"",$B187="RDV commercial",$G187&lt;&gt;"Annulé",$D187&gt;='Tableau de bord'!$K$5),$D187+$E187,"")</x:f>
      </x:c>
    </x:row>
    <x:row r="188">
      <x:c r="D188" s="128"/>
      <x:c r="E188" s="136"/>
      <x:c r="F188" s="136"/>
      <x:c r="K188" s="133"/>
      <x:c r="N188" s="133" t="str">
        <x:f>IF(AND($A188&lt;&gt;"",$B188="RDV comptable",$G188&lt;&gt;"Annulé",$D188&gt;='Tableau de bord'!$K$5),$D188+$E188,"")</x:f>
      </x:c>
      <x:c r="O188" s="133" t="str">
        <x:f>IF(AND($A188&lt;&gt;"",$B188="RDV commercial",$G188&lt;&gt;"Annulé",$D188&gt;='Tableau de bord'!$K$5),$D188+$E188,"")</x:f>
      </x:c>
    </x:row>
    <x:row r="189">
      <x:c r="D189" s="128"/>
      <x:c r="E189" s="136"/>
      <x:c r="F189" s="136"/>
      <x:c r="K189" s="133"/>
      <x:c r="N189" s="133" t="str">
        <x:f>IF(AND($A189&lt;&gt;"",$B189="RDV comptable",$G189&lt;&gt;"Annulé",$D189&gt;='Tableau de bord'!$K$5),$D189+$E189,"")</x:f>
      </x:c>
      <x:c r="O189" s="133" t="str">
        <x:f>IF(AND($A189&lt;&gt;"",$B189="RDV commercial",$G189&lt;&gt;"Annulé",$D189&gt;='Tableau de bord'!$K$5),$D189+$E189,"")</x:f>
      </x:c>
    </x:row>
    <x:row r="190">
      <x:c r="D190" s="128"/>
      <x:c r="E190" s="136"/>
      <x:c r="F190" s="136"/>
      <x:c r="K190" s="133"/>
      <x:c r="N190" s="133" t="str">
        <x:f>IF(AND($A190&lt;&gt;"",$B190="RDV comptable",$G190&lt;&gt;"Annulé",$D190&gt;='Tableau de bord'!$K$5),$D190+$E190,"")</x:f>
      </x:c>
      <x:c r="O190" s="133" t="str">
        <x:f>IF(AND($A190&lt;&gt;"",$B190="RDV commercial",$G190&lt;&gt;"Annulé",$D190&gt;='Tableau de bord'!$K$5),$D190+$E190,"")</x:f>
      </x:c>
    </x:row>
    <x:row r="191">
      <x:c r="D191" s="128"/>
      <x:c r="E191" s="136"/>
      <x:c r="F191" s="136"/>
      <x:c r="K191" s="133"/>
      <x:c r="N191" s="133" t="str">
        <x:f>IF(AND($A191&lt;&gt;"",$B191="RDV comptable",$G191&lt;&gt;"Annulé",$D191&gt;='Tableau de bord'!$K$5),$D191+$E191,"")</x:f>
      </x:c>
      <x:c r="O191" s="133" t="str">
        <x:f>IF(AND($A191&lt;&gt;"",$B191="RDV commercial",$G191&lt;&gt;"Annulé",$D191&gt;='Tableau de bord'!$K$5),$D191+$E191,"")</x:f>
      </x:c>
    </x:row>
    <x:row r="192">
      <x:c r="D192" s="128"/>
      <x:c r="E192" s="136"/>
      <x:c r="F192" s="136"/>
      <x:c r="K192" s="133"/>
      <x:c r="N192" s="133" t="str">
        <x:f>IF(AND($A192&lt;&gt;"",$B192="RDV comptable",$G192&lt;&gt;"Annulé",$D192&gt;='Tableau de bord'!$K$5),$D192+$E192,"")</x:f>
      </x:c>
      <x:c r="O192" s="133" t="str">
        <x:f>IF(AND($A192&lt;&gt;"",$B192="RDV commercial",$G192&lt;&gt;"Annulé",$D192&gt;='Tableau de bord'!$K$5),$D192+$E192,"")</x:f>
      </x:c>
    </x:row>
    <x:row r="193">
      <x:c r="D193" s="128"/>
      <x:c r="E193" s="136"/>
      <x:c r="F193" s="136"/>
      <x:c r="K193" s="133"/>
      <x:c r="N193" s="133" t="str">
        <x:f>IF(AND($A193&lt;&gt;"",$B193="RDV comptable",$G193&lt;&gt;"Annulé",$D193&gt;='Tableau de bord'!$K$5),$D193+$E193,"")</x:f>
      </x:c>
      <x:c r="O193" s="133" t="str">
        <x:f>IF(AND($A193&lt;&gt;"",$B193="RDV commercial",$G193&lt;&gt;"Annulé",$D193&gt;='Tableau de bord'!$K$5),$D193+$E193,"")</x:f>
      </x:c>
    </x:row>
    <x:row r="194">
      <x:c r="D194" s="128"/>
      <x:c r="E194" s="136"/>
      <x:c r="F194" s="136"/>
      <x:c r="K194" s="133"/>
      <x:c r="N194" s="133" t="str">
        <x:f>IF(AND($A194&lt;&gt;"",$B194="RDV comptable",$G194&lt;&gt;"Annulé",$D194&gt;='Tableau de bord'!$K$5),$D194+$E194,"")</x:f>
      </x:c>
      <x:c r="O194" s="133" t="str">
        <x:f>IF(AND($A194&lt;&gt;"",$B194="RDV commercial",$G194&lt;&gt;"Annulé",$D194&gt;='Tableau de bord'!$K$5),$D194+$E194,"")</x:f>
      </x:c>
    </x:row>
    <x:row r="195">
      <x:c r="D195" s="128"/>
      <x:c r="E195" s="136"/>
      <x:c r="F195" s="136"/>
      <x:c r="K195" s="133"/>
      <x:c r="N195" s="133" t="str">
        <x:f>IF(AND($A195&lt;&gt;"",$B195="RDV comptable",$G195&lt;&gt;"Annulé",$D195&gt;='Tableau de bord'!$K$5),$D195+$E195,"")</x:f>
      </x:c>
      <x:c r="O195" s="133" t="str">
        <x:f>IF(AND($A195&lt;&gt;"",$B195="RDV commercial",$G195&lt;&gt;"Annulé",$D195&gt;='Tableau de bord'!$K$5),$D195+$E195,"")</x:f>
      </x:c>
    </x:row>
    <x:row r="196">
      <x:c r="D196" s="128"/>
      <x:c r="E196" s="136"/>
      <x:c r="F196" s="136"/>
      <x:c r="K196" s="133"/>
      <x:c r="N196" s="133" t="str">
        <x:f>IF(AND($A196&lt;&gt;"",$B196="RDV comptable",$G196&lt;&gt;"Annulé",$D196&gt;='Tableau de bord'!$K$5),$D196+$E196,"")</x:f>
      </x:c>
      <x:c r="O196" s="133" t="str">
        <x:f>IF(AND($A196&lt;&gt;"",$B196="RDV commercial",$G196&lt;&gt;"Annulé",$D196&gt;='Tableau de bord'!$K$5),$D196+$E196,"")</x:f>
      </x:c>
    </x:row>
    <x:row r="197">
      <x:c r="D197" s="128"/>
      <x:c r="E197" s="136"/>
      <x:c r="F197" s="136"/>
      <x:c r="K197" s="133"/>
      <x:c r="N197" s="133" t="str">
        <x:f>IF(AND($A197&lt;&gt;"",$B197="RDV comptable",$G197&lt;&gt;"Annulé",$D197&gt;='Tableau de bord'!$K$5),$D197+$E197,"")</x:f>
      </x:c>
      <x:c r="O197" s="133" t="str">
        <x:f>IF(AND($A197&lt;&gt;"",$B197="RDV commercial",$G197&lt;&gt;"Annulé",$D197&gt;='Tableau de bord'!$K$5),$D197+$E197,"")</x:f>
      </x:c>
    </x:row>
    <x:row r="198">
      <x:c r="D198" s="128"/>
      <x:c r="E198" s="136"/>
      <x:c r="F198" s="136"/>
      <x:c r="K198" s="133"/>
      <x:c r="N198" s="133" t="str">
        <x:f>IF(AND($A198&lt;&gt;"",$B198="RDV comptable",$G198&lt;&gt;"Annulé",$D198&gt;='Tableau de bord'!$K$5),$D198+$E198,"")</x:f>
      </x:c>
      <x:c r="O198" s="133" t="str">
        <x:f>IF(AND($A198&lt;&gt;"",$B198="RDV commercial",$G198&lt;&gt;"Annulé",$D198&gt;='Tableau de bord'!$K$5),$D198+$E198,"")</x:f>
      </x:c>
    </x:row>
    <x:row r="199">
      <x:c r="D199" s="128"/>
      <x:c r="E199" s="136"/>
      <x:c r="F199" s="136"/>
      <x:c r="K199" s="133"/>
      <x:c r="N199" s="133" t="str">
        <x:f>IF(AND($A199&lt;&gt;"",$B199="RDV comptable",$G199&lt;&gt;"Annulé",$D199&gt;='Tableau de bord'!$K$5),$D199+$E199,"")</x:f>
      </x:c>
      <x:c r="O199" s="133" t="str">
        <x:f>IF(AND($A199&lt;&gt;"",$B199="RDV commercial",$G199&lt;&gt;"Annulé",$D199&gt;='Tableau de bord'!$K$5),$D199+$E199,"")</x:f>
      </x:c>
    </x:row>
    <x:row r="200">
      <x:c r="D200" s="128"/>
      <x:c r="E200" s="136"/>
      <x:c r="F200" s="136"/>
      <x:c r="K200" s="133"/>
      <x:c r="N200" s="133" t="str">
        <x:f>IF(AND($A200&lt;&gt;"",$B200="RDV comptable",$G200&lt;&gt;"Annulé",$D200&gt;='Tableau de bord'!$K$5),$D200+$E200,"")</x:f>
      </x:c>
      <x:c r="O200" s="133" t="str">
        <x:f>IF(AND($A200&lt;&gt;"",$B200="RDV commercial",$G200&lt;&gt;"Annulé",$D200&gt;='Tableau de bord'!$K$5),$D200+$E200,"")</x:f>
      </x:c>
    </x:row>
    <x:row r="201">
      <x:c r="D201" s="128"/>
      <x:c r="E201" s="136"/>
      <x:c r="F201" s="136"/>
      <x:c r="K201" s="133"/>
      <x:c r="N201" s="133" t="str">
        <x:f>IF(AND($A201&lt;&gt;"",$B201="RDV comptable",$G201&lt;&gt;"Annulé",$D201&gt;='Tableau de bord'!$K$5),$D201+$E201,"")</x:f>
      </x:c>
      <x:c r="O201" s="133" t="str">
        <x:f>IF(AND($A201&lt;&gt;"",$B201="RDV commercial",$G201&lt;&gt;"Annulé",$D201&gt;='Tableau de bord'!$K$5),$D201+$E201,"")</x:f>
      </x:c>
    </x:row>
    <x:row r="202">
      <x:c r="D202" s="128"/>
      <x:c r="E202" s="136"/>
      <x:c r="F202" s="136"/>
      <x:c r="K202" s="133"/>
      <x:c r="N202" s="133" t="str">
        <x:f>IF(AND($A202&lt;&gt;"",$B202="RDV comptable",$G202&lt;&gt;"Annulé",$D202&gt;='Tableau de bord'!$K$5),$D202+$E202,"")</x:f>
      </x:c>
      <x:c r="O202" s="133" t="str">
        <x:f>IF(AND($A202&lt;&gt;"",$B202="RDV commercial",$G202&lt;&gt;"Annulé",$D202&gt;='Tableau de bord'!$K$5),$D202+$E202,"")</x:f>
      </x:c>
    </x:row>
    <x:row r="203">
      <x:c r="D203" s="128"/>
      <x:c r="E203" s="136"/>
      <x:c r="F203" s="136"/>
      <x:c r="K203" s="133"/>
      <x:c r="N203" s="133" t="str">
        <x:f>IF(AND($A203&lt;&gt;"",$B203="RDV comptable",$G203&lt;&gt;"Annulé",$D203&gt;='Tableau de bord'!$K$5),$D203+$E203,"")</x:f>
      </x:c>
      <x:c r="O203" s="133" t="str">
        <x:f>IF(AND($A203&lt;&gt;"",$B203="RDV commercial",$G203&lt;&gt;"Annulé",$D203&gt;='Tableau de bord'!$K$5),$D203+$E203,"")</x:f>
      </x:c>
    </x:row>
    <x:row r="204">
      <x:c r="D204" s="128"/>
      <x:c r="E204" s="136"/>
      <x:c r="F204" s="136"/>
      <x:c r="K204" s="133"/>
      <x:c r="N204" s="133" t="str">
        <x:f>IF(AND($A204&lt;&gt;"",$B204="RDV comptable",$G204&lt;&gt;"Annulé",$D204&gt;='Tableau de bord'!$K$5),$D204+$E204,"")</x:f>
      </x:c>
      <x:c r="O204" s="133" t="str">
        <x:f>IF(AND($A204&lt;&gt;"",$B204="RDV commercial",$G204&lt;&gt;"Annulé",$D204&gt;='Tableau de bord'!$K$5),$D204+$E204,"")</x:f>
      </x:c>
    </x:row>
    <x:row r="205">
      <x:c r="D205" s="128"/>
      <x:c r="E205" s="136"/>
      <x:c r="F205" s="136"/>
      <x:c r="K205" s="133"/>
      <x:c r="N205" s="133" t="str">
        <x:f>IF(AND($A205&lt;&gt;"",$B205="RDV comptable",$G205&lt;&gt;"Annulé",$D205&gt;='Tableau de bord'!$K$5),$D205+$E205,"")</x:f>
      </x:c>
      <x:c r="O205" s="133" t="str">
        <x:f>IF(AND($A205&lt;&gt;"",$B205="RDV commercial",$G205&lt;&gt;"Annulé",$D205&gt;='Tableau de bord'!$K$5),$D205+$E205,"")</x:f>
      </x:c>
    </x:row>
    <x:row r="206">
      <x:c r="D206" s="128"/>
      <x:c r="E206" s="136"/>
      <x:c r="F206" s="136"/>
      <x:c r="K206" s="133"/>
      <x:c r="N206" s="133" t="str">
        <x:f>IF(AND($A206&lt;&gt;"",$B206="RDV comptable",$G206&lt;&gt;"Annulé",$D206&gt;='Tableau de bord'!$K$5),$D206+$E206,"")</x:f>
      </x:c>
      <x:c r="O206" s="133" t="str">
        <x:f>IF(AND($A206&lt;&gt;"",$B206="RDV commercial",$G206&lt;&gt;"Annulé",$D206&gt;='Tableau de bord'!$K$5),$D206+$E206,"")</x:f>
      </x:c>
    </x:row>
    <x:row r="207">
      <x:c r="D207" s="128"/>
      <x:c r="E207" s="136"/>
      <x:c r="F207" s="136"/>
      <x:c r="K207" s="133"/>
      <x:c r="N207" s="133" t="str">
        <x:f>IF(AND($A207&lt;&gt;"",$B207="RDV comptable",$G207&lt;&gt;"Annulé",$D207&gt;='Tableau de bord'!$K$5),$D207+$E207,"")</x:f>
      </x:c>
      <x:c r="O207" s="133" t="str">
        <x:f>IF(AND($A207&lt;&gt;"",$B207="RDV commercial",$G207&lt;&gt;"Annulé",$D207&gt;='Tableau de bord'!$K$5),$D207+$E207,"")</x:f>
      </x:c>
    </x:row>
    <x:row r="208">
      <x:c r="D208" s="128"/>
      <x:c r="E208" s="136"/>
      <x:c r="F208" s="136"/>
      <x:c r="K208" s="133"/>
      <x:c r="N208" s="133" t="str">
        <x:f>IF(AND($A208&lt;&gt;"",$B208="RDV comptable",$G208&lt;&gt;"Annulé",$D208&gt;='Tableau de bord'!$K$5),$D208+$E208,"")</x:f>
      </x:c>
      <x:c r="O208" s="133" t="str">
        <x:f>IF(AND($A208&lt;&gt;"",$B208="RDV commercial",$G208&lt;&gt;"Annulé",$D208&gt;='Tableau de bord'!$K$5),$D208+$E208,"")</x:f>
      </x:c>
    </x:row>
    <x:row r="209">
      <x:c r="D209" s="128"/>
      <x:c r="E209" s="136"/>
      <x:c r="F209" s="136"/>
      <x:c r="K209" s="133"/>
      <x:c r="N209" s="133" t="str">
        <x:f>IF(AND($A209&lt;&gt;"",$B209="RDV comptable",$G209&lt;&gt;"Annulé",$D209&gt;='Tableau de bord'!$K$5),$D209+$E209,"")</x:f>
      </x:c>
      <x:c r="O209" s="133" t="str">
        <x:f>IF(AND($A209&lt;&gt;"",$B209="RDV commercial",$G209&lt;&gt;"Annulé",$D209&gt;='Tableau de bord'!$K$5),$D209+$E209,"")</x:f>
      </x:c>
    </x:row>
    <x:row r="210">
      <x:c r="D210" s="128"/>
      <x:c r="E210" s="136"/>
      <x:c r="F210" s="136"/>
      <x:c r="K210" s="133"/>
      <x:c r="N210" s="133" t="str">
        <x:f>IF(AND($A210&lt;&gt;"",$B210="RDV comptable",$G210&lt;&gt;"Annulé",$D210&gt;='Tableau de bord'!$K$5),$D210+$E210,"")</x:f>
      </x:c>
      <x:c r="O210" s="133" t="str">
        <x:f>IF(AND($A210&lt;&gt;"",$B210="RDV commercial",$G210&lt;&gt;"Annulé",$D210&gt;='Tableau de bord'!$K$5),$D210+$E210,"")</x:f>
      </x:c>
    </x:row>
    <x:row r="211">
      <x:c r="D211" s="128"/>
      <x:c r="E211" s="136"/>
      <x:c r="F211" s="136"/>
      <x:c r="K211" s="133"/>
      <x:c r="N211" s="133" t="str">
        <x:f>IF(AND($A211&lt;&gt;"",$B211="RDV comptable",$G211&lt;&gt;"Annulé",$D211&gt;='Tableau de bord'!$K$5),$D211+$E211,"")</x:f>
      </x:c>
      <x:c r="O211" s="133" t="str">
        <x:f>IF(AND($A211&lt;&gt;"",$B211="RDV commercial",$G211&lt;&gt;"Annulé",$D211&gt;='Tableau de bord'!$K$5),$D211+$E211,"")</x:f>
      </x:c>
    </x:row>
    <x:row r="212">
      <x:c r="D212" s="128"/>
      <x:c r="E212" s="136"/>
      <x:c r="F212" s="136"/>
      <x:c r="K212" s="133"/>
      <x:c r="N212" s="133" t="str">
        <x:f>IF(AND($A212&lt;&gt;"",$B212="RDV comptable",$G212&lt;&gt;"Annulé",$D212&gt;='Tableau de bord'!$K$5),$D212+$E212,"")</x:f>
      </x:c>
      <x:c r="O212" s="133" t="str">
        <x:f>IF(AND($A212&lt;&gt;"",$B212="RDV commercial",$G212&lt;&gt;"Annulé",$D212&gt;='Tableau de bord'!$K$5),$D212+$E212,"")</x:f>
      </x:c>
    </x:row>
    <x:row r="213">
      <x:c r="D213" s="128"/>
      <x:c r="E213" s="136"/>
      <x:c r="F213" s="136"/>
      <x:c r="K213" s="133"/>
      <x:c r="N213" s="133" t="str">
        <x:f>IF(AND($A213&lt;&gt;"",$B213="RDV comptable",$G213&lt;&gt;"Annulé",$D213&gt;='Tableau de bord'!$K$5),$D213+$E213,"")</x:f>
      </x:c>
      <x:c r="O213" s="133" t="str">
        <x:f>IF(AND($A213&lt;&gt;"",$B213="RDV commercial",$G213&lt;&gt;"Annulé",$D213&gt;='Tableau de bord'!$K$5),$D213+$E213,"")</x:f>
      </x:c>
    </x:row>
    <x:row r="214">
      <x:c r="D214" s="128"/>
      <x:c r="E214" s="136"/>
      <x:c r="F214" s="136"/>
      <x:c r="K214" s="133"/>
      <x:c r="N214" s="133" t="str">
        <x:f>IF(AND($A214&lt;&gt;"",$B214="RDV comptable",$G214&lt;&gt;"Annulé",$D214&gt;='Tableau de bord'!$K$5),$D214+$E214,"")</x:f>
      </x:c>
      <x:c r="O214" s="133" t="str">
        <x:f>IF(AND($A214&lt;&gt;"",$B214="RDV commercial",$G214&lt;&gt;"Annulé",$D214&gt;='Tableau de bord'!$K$5),$D214+$E214,"")</x:f>
      </x:c>
    </x:row>
    <x:row r="215">
      <x:c r="D215" s="128"/>
      <x:c r="E215" s="136"/>
      <x:c r="F215" s="136"/>
      <x:c r="K215" s="133"/>
      <x:c r="N215" s="133" t="str">
        <x:f>IF(AND($A215&lt;&gt;"",$B215="RDV comptable",$G215&lt;&gt;"Annulé",$D215&gt;='Tableau de bord'!$K$5),$D215+$E215,"")</x:f>
      </x:c>
      <x:c r="O215" s="133" t="str">
        <x:f>IF(AND($A215&lt;&gt;"",$B215="RDV commercial",$G215&lt;&gt;"Annulé",$D215&gt;='Tableau de bord'!$K$5),$D215+$E215,"")</x:f>
      </x:c>
    </x:row>
    <x:row r="216">
      <x:c r="D216" s="128"/>
      <x:c r="E216" s="136"/>
      <x:c r="F216" s="136"/>
      <x:c r="K216" s="133"/>
      <x:c r="N216" s="133" t="str">
        <x:f>IF(AND($A216&lt;&gt;"",$B216="RDV comptable",$G216&lt;&gt;"Annulé",$D216&gt;='Tableau de bord'!$K$5),$D216+$E216,"")</x:f>
      </x:c>
      <x:c r="O216" s="133" t="str">
        <x:f>IF(AND($A216&lt;&gt;"",$B216="RDV commercial",$G216&lt;&gt;"Annulé",$D216&gt;='Tableau de bord'!$K$5),$D216+$E216,"")</x:f>
      </x:c>
    </x:row>
    <x:row r="217">
      <x:c r="D217" s="128"/>
      <x:c r="E217" s="136"/>
      <x:c r="F217" s="136"/>
      <x:c r="K217" s="133"/>
      <x:c r="N217" s="133" t="str">
        <x:f>IF(AND($A217&lt;&gt;"",$B217="RDV comptable",$G217&lt;&gt;"Annulé",$D217&gt;='Tableau de bord'!$K$5),$D217+$E217,"")</x:f>
      </x:c>
      <x:c r="O217" s="133" t="str">
        <x:f>IF(AND($A217&lt;&gt;"",$B217="RDV commercial",$G217&lt;&gt;"Annulé",$D217&gt;='Tableau de bord'!$K$5),$D217+$E217,"")</x:f>
      </x:c>
    </x:row>
    <x:row r="218">
      <x:c r="D218" s="128"/>
      <x:c r="E218" s="136"/>
      <x:c r="F218" s="136"/>
      <x:c r="K218" s="133"/>
      <x:c r="N218" s="133" t="str">
        <x:f>IF(AND($A218&lt;&gt;"",$B218="RDV comptable",$G218&lt;&gt;"Annulé",$D218&gt;='Tableau de bord'!$K$5),$D218+$E218,"")</x:f>
      </x:c>
      <x:c r="O218" s="133" t="str">
        <x:f>IF(AND($A218&lt;&gt;"",$B218="RDV commercial",$G218&lt;&gt;"Annulé",$D218&gt;='Tableau de bord'!$K$5),$D218+$E218,"")</x:f>
      </x:c>
    </x:row>
    <x:row r="219">
      <x:c r="D219" s="128"/>
      <x:c r="E219" s="136"/>
      <x:c r="F219" s="136"/>
      <x:c r="K219" s="133"/>
      <x:c r="N219" s="133" t="str">
        <x:f>IF(AND($A219&lt;&gt;"",$B219="RDV comptable",$G219&lt;&gt;"Annulé",$D219&gt;='Tableau de bord'!$K$5),$D219+$E219,"")</x:f>
      </x:c>
      <x:c r="O219" s="133" t="str">
        <x:f>IF(AND($A219&lt;&gt;"",$B219="RDV commercial",$G219&lt;&gt;"Annulé",$D219&gt;='Tableau de bord'!$K$5),$D219+$E219,"")</x:f>
      </x:c>
    </x:row>
    <x:row r="220">
      <x:c r="D220" s="128"/>
      <x:c r="E220" s="136"/>
      <x:c r="F220" s="136"/>
      <x:c r="K220" s="133"/>
      <x:c r="N220" s="133" t="str">
        <x:f>IF(AND($A220&lt;&gt;"",$B220="RDV comptable",$G220&lt;&gt;"Annulé",$D220&gt;='Tableau de bord'!$K$5),$D220+$E220,"")</x:f>
      </x:c>
      <x:c r="O220" s="133" t="str">
        <x:f>IF(AND($A220&lt;&gt;"",$B220="RDV commercial",$G220&lt;&gt;"Annulé",$D220&gt;='Tableau de bord'!$K$5),$D220+$E220,"")</x:f>
      </x:c>
    </x:row>
    <x:row r="221">
      <x:c r="D221" s="128"/>
      <x:c r="E221" s="136"/>
      <x:c r="F221" s="136"/>
      <x:c r="K221" s="133"/>
      <x:c r="N221" s="133" t="str">
        <x:f>IF(AND($A221&lt;&gt;"",$B221="RDV comptable",$G221&lt;&gt;"Annulé",$D221&gt;='Tableau de bord'!$K$5),$D221+$E221,"")</x:f>
      </x:c>
      <x:c r="O221" s="133" t="str">
        <x:f>IF(AND($A221&lt;&gt;"",$B221="RDV commercial",$G221&lt;&gt;"Annulé",$D221&gt;='Tableau de bord'!$K$5),$D221+$E221,"")</x:f>
      </x:c>
    </x:row>
    <x:row r="222">
      <x:c r="D222" s="128"/>
      <x:c r="E222" s="136"/>
      <x:c r="F222" s="136"/>
      <x:c r="K222" s="133"/>
      <x:c r="N222" s="133" t="str">
        <x:f>IF(AND($A222&lt;&gt;"",$B222="RDV comptable",$G222&lt;&gt;"Annulé",$D222&gt;='Tableau de bord'!$K$5),$D222+$E222,"")</x:f>
      </x:c>
      <x:c r="O222" s="133" t="str">
        <x:f>IF(AND($A222&lt;&gt;"",$B222="RDV commercial",$G222&lt;&gt;"Annulé",$D222&gt;='Tableau de bord'!$K$5),$D222+$E222,"")</x:f>
      </x:c>
    </x:row>
    <x:row r="223">
      <x:c r="D223" s="128"/>
      <x:c r="E223" s="136"/>
      <x:c r="F223" s="136"/>
      <x:c r="K223" s="133"/>
      <x:c r="N223" s="133" t="str">
        <x:f>IF(AND($A223&lt;&gt;"",$B223="RDV comptable",$G223&lt;&gt;"Annulé",$D223&gt;='Tableau de bord'!$K$5),$D223+$E223,"")</x:f>
      </x:c>
      <x:c r="O223" s="133" t="str">
        <x:f>IF(AND($A223&lt;&gt;"",$B223="RDV commercial",$G223&lt;&gt;"Annulé",$D223&gt;='Tableau de bord'!$K$5),$D223+$E223,"")</x:f>
      </x:c>
    </x:row>
    <x:row r="224">
      <x:c r="D224" s="128"/>
      <x:c r="E224" s="136"/>
      <x:c r="F224" s="136"/>
      <x:c r="K224" s="133"/>
      <x:c r="N224" s="133" t="str">
        <x:f>IF(AND($A224&lt;&gt;"",$B224="RDV comptable",$G224&lt;&gt;"Annulé",$D224&gt;='Tableau de bord'!$K$5),$D224+$E224,"")</x:f>
      </x:c>
      <x:c r="O224" s="133" t="str">
        <x:f>IF(AND($A224&lt;&gt;"",$B224="RDV commercial",$G224&lt;&gt;"Annulé",$D224&gt;='Tableau de bord'!$K$5),$D224+$E224,"")</x:f>
      </x:c>
    </x:row>
    <x:row r="225">
      <x:c r="D225" s="128"/>
      <x:c r="E225" s="136"/>
      <x:c r="F225" s="136"/>
      <x:c r="K225" s="133"/>
      <x:c r="N225" s="133" t="str">
        <x:f>IF(AND($A225&lt;&gt;"",$B225="RDV comptable",$G225&lt;&gt;"Annulé",$D225&gt;='Tableau de bord'!$K$5),$D225+$E225,"")</x:f>
      </x:c>
      <x:c r="O225" s="133" t="str">
        <x:f>IF(AND($A225&lt;&gt;"",$B225="RDV commercial",$G225&lt;&gt;"Annulé",$D225&gt;='Tableau de bord'!$K$5),$D225+$E225,"")</x:f>
      </x:c>
    </x:row>
    <x:row r="226">
      <x:c r="D226" s="128"/>
      <x:c r="E226" s="136"/>
      <x:c r="F226" s="136"/>
      <x:c r="K226" s="133"/>
      <x:c r="N226" s="133" t="str">
        <x:f>IF(AND($A226&lt;&gt;"",$B226="RDV comptable",$G226&lt;&gt;"Annulé",$D226&gt;='Tableau de bord'!$K$5),$D226+$E226,"")</x:f>
      </x:c>
      <x:c r="O226" s="133" t="str">
        <x:f>IF(AND($A226&lt;&gt;"",$B226="RDV commercial",$G226&lt;&gt;"Annulé",$D226&gt;='Tableau de bord'!$K$5),$D226+$E226,"")</x:f>
      </x:c>
    </x:row>
    <x:row r="227">
      <x:c r="D227" s="128"/>
      <x:c r="E227" s="136"/>
      <x:c r="F227" s="136"/>
      <x:c r="K227" s="133"/>
      <x:c r="N227" s="133" t="str">
        <x:f>IF(AND($A227&lt;&gt;"",$B227="RDV comptable",$G227&lt;&gt;"Annulé",$D227&gt;='Tableau de bord'!$K$5),$D227+$E227,"")</x:f>
      </x:c>
      <x:c r="O227" s="133" t="str">
        <x:f>IF(AND($A227&lt;&gt;"",$B227="RDV commercial",$G227&lt;&gt;"Annulé",$D227&gt;='Tableau de bord'!$K$5),$D227+$E227,"")</x:f>
      </x:c>
    </x:row>
    <x:row r="228">
      <x:c r="D228" s="128"/>
      <x:c r="E228" s="136"/>
      <x:c r="F228" s="136"/>
      <x:c r="K228" s="133"/>
      <x:c r="N228" s="133" t="str">
        <x:f>IF(AND($A228&lt;&gt;"",$B228="RDV comptable",$G228&lt;&gt;"Annulé",$D228&gt;='Tableau de bord'!$K$5),$D228+$E228,"")</x:f>
      </x:c>
      <x:c r="O228" s="133" t="str">
        <x:f>IF(AND($A228&lt;&gt;"",$B228="RDV commercial",$G228&lt;&gt;"Annulé",$D228&gt;='Tableau de bord'!$K$5),$D228+$E228,"")</x:f>
      </x:c>
    </x:row>
    <x:row r="229">
      <x:c r="D229" s="128"/>
      <x:c r="E229" s="136"/>
      <x:c r="F229" s="136"/>
      <x:c r="K229" s="133"/>
      <x:c r="N229" s="133" t="str">
        <x:f>IF(AND($A229&lt;&gt;"",$B229="RDV comptable",$G229&lt;&gt;"Annulé",$D229&gt;='Tableau de bord'!$K$5),$D229+$E229,"")</x:f>
      </x:c>
      <x:c r="O229" s="133" t="str">
        <x:f>IF(AND($A229&lt;&gt;"",$B229="RDV commercial",$G229&lt;&gt;"Annulé",$D229&gt;='Tableau de bord'!$K$5),$D229+$E229,"")</x:f>
      </x:c>
    </x:row>
    <x:row r="230">
      <x:c r="D230" s="128"/>
      <x:c r="E230" s="136"/>
      <x:c r="F230" s="136"/>
      <x:c r="K230" s="133"/>
      <x:c r="N230" s="133" t="str">
        <x:f>IF(AND($A230&lt;&gt;"",$B230="RDV comptable",$G230&lt;&gt;"Annulé",$D230&gt;='Tableau de bord'!$K$5),$D230+$E230,"")</x:f>
      </x:c>
      <x:c r="O230" s="133" t="str">
        <x:f>IF(AND($A230&lt;&gt;"",$B230="RDV commercial",$G230&lt;&gt;"Annulé",$D230&gt;='Tableau de bord'!$K$5),$D230+$E230,"")</x:f>
      </x:c>
    </x:row>
    <x:row r="231">
      <x:c r="D231" s="128"/>
      <x:c r="E231" s="136"/>
      <x:c r="F231" s="136"/>
      <x:c r="K231" s="133"/>
      <x:c r="N231" s="133" t="str">
        <x:f>IF(AND($A231&lt;&gt;"",$B231="RDV comptable",$G231&lt;&gt;"Annulé",$D231&gt;='Tableau de bord'!$K$5),$D231+$E231,"")</x:f>
      </x:c>
      <x:c r="O231" s="133" t="str">
        <x:f>IF(AND($A231&lt;&gt;"",$B231="RDV commercial",$G231&lt;&gt;"Annulé",$D231&gt;='Tableau de bord'!$K$5),$D231+$E231,"")</x:f>
      </x:c>
    </x:row>
    <x:row r="232">
      <x:c r="D232" s="128"/>
      <x:c r="E232" s="136"/>
      <x:c r="F232" s="136"/>
      <x:c r="K232" s="133"/>
      <x:c r="N232" s="133" t="str">
        <x:f>IF(AND($A232&lt;&gt;"",$B232="RDV comptable",$G232&lt;&gt;"Annulé",$D232&gt;='Tableau de bord'!$K$5),$D232+$E232,"")</x:f>
      </x:c>
      <x:c r="O232" s="133" t="str">
        <x:f>IF(AND($A232&lt;&gt;"",$B232="RDV commercial",$G232&lt;&gt;"Annulé",$D232&gt;='Tableau de bord'!$K$5),$D232+$E232,"")</x:f>
      </x:c>
    </x:row>
    <x:row r="233">
      <x:c r="D233" s="128"/>
      <x:c r="E233" s="136"/>
      <x:c r="F233" s="136"/>
      <x:c r="K233" s="133"/>
      <x:c r="N233" s="133" t="str">
        <x:f>IF(AND($A233&lt;&gt;"",$B233="RDV comptable",$G233&lt;&gt;"Annulé",$D233&gt;='Tableau de bord'!$K$5),$D233+$E233,"")</x:f>
      </x:c>
      <x:c r="O233" s="133" t="str">
        <x:f>IF(AND($A233&lt;&gt;"",$B233="RDV commercial",$G233&lt;&gt;"Annulé",$D233&gt;='Tableau de bord'!$K$5),$D233+$E233,"")</x:f>
      </x:c>
    </x:row>
    <x:row r="234">
      <x:c r="D234" s="128"/>
      <x:c r="E234" s="136"/>
      <x:c r="F234" s="136"/>
      <x:c r="K234" s="133"/>
      <x:c r="N234" s="133" t="str">
        <x:f>IF(AND($A234&lt;&gt;"",$B234="RDV comptable",$G234&lt;&gt;"Annulé",$D234&gt;='Tableau de bord'!$K$5),$D234+$E234,"")</x:f>
      </x:c>
      <x:c r="O234" s="133" t="str">
        <x:f>IF(AND($A234&lt;&gt;"",$B234="RDV commercial",$G234&lt;&gt;"Annulé",$D234&gt;='Tableau de bord'!$K$5),$D234+$E234,"")</x:f>
      </x:c>
    </x:row>
    <x:row r="235">
      <x:c r="D235" s="128"/>
      <x:c r="E235" s="136"/>
      <x:c r="F235" s="136"/>
      <x:c r="K235" s="133"/>
      <x:c r="N235" s="133" t="str">
        <x:f>IF(AND($A235&lt;&gt;"",$B235="RDV comptable",$G235&lt;&gt;"Annulé",$D235&gt;='Tableau de bord'!$K$5),$D235+$E235,"")</x:f>
      </x:c>
      <x:c r="O235" s="133" t="str">
        <x:f>IF(AND($A235&lt;&gt;"",$B235="RDV commercial",$G235&lt;&gt;"Annulé",$D235&gt;='Tableau de bord'!$K$5),$D235+$E235,"")</x:f>
      </x:c>
    </x:row>
    <x:row r="236">
      <x:c r="D236" s="128"/>
      <x:c r="E236" s="136"/>
      <x:c r="F236" s="136"/>
      <x:c r="K236" s="133"/>
      <x:c r="N236" s="133" t="str">
        <x:f>IF(AND($A236&lt;&gt;"",$B236="RDV comptable",$G236&lt;&gt;"Annulé",$D236&gt;='Tableau de bord'!$K$5),$D236+$E236,"")</x:f>
      </x:c>
      <x:c r="O236" s="133" t="str">
        <x:f>IF(AND($A236&lt;&gt;"",$B236="RDV commercial",$G236&lt;&gt;"Annulé",$D236&gt;='Tableau de bord'!$K$5),$D236+$E236,"")</x:f>
      </x:c>
    </x:row>
    <x:row r="237">
      <x:c r="D237" s="128"/>
      <x:c r="E237" s="136"/>
      <x:c r="F237" s="136"/>
      <x:c r="K237" s="133"/>
      <x:c r="N237" s="133" t="str">
        <x:f>IF(AND($A237&lt;&gt;"",$B237="RDV comptable",$G237&lt;&gt;"Annulé",$D237&gt;='Tableau de bord'!$K$5),$D237+$E237,"")</x:f>
      </x:c>
      <x:c r="O237" s="133" t="str">
        <x:f>IF(AND($A237&lt;&gt;"",$B237="RDV commercial",$G237&lt;&gt;"Annulé",$D237&gt;='Tableau de bord'!$K$5),$D237+$E237,"")</x:f>
      </x:c>
    </x:row>
    <x:row r="238">
      <x:c r="D238" s="128"/>
      <x:c r="E238" s="136"/>
      <x:c r="F238" s="136"/>
      <x:c r="K238" s="133"/>
      <x:c r="N238" s="133" t="str">
        <x:f>IF(AND($A238&lt;&gt;"",$B238="RDV comptable",$G238&lt;&gt;"Annulé",$D238&gt;='Tableau de bord'!$K$5),$D238+$E238,"")</x:f>
      </x:c>
      <x:c r="O238" s="133" t="str">
        <x:f>IF(AND($A238&lt;&gt;"",$B238="RDV commercial",$G238&lt;&gt;"Annulé",$D238&gt;='Tableau de bord'!$K$5),$D238+$E238,"")</x:f>
      </x:c>
    </x:row>
    <x:row r="239">
      <x:c r="D239" s="128"/>
      <x:c r="E239" s="136"/>
      <x:c r="F239" s="136"/>
      <x:c r="K239" s="133"/>
      <x:c r="N239" s="133" t="str">
        <x:f>IF(AND($A239&lt;&gt;"",$B239="RDV comptable",$G239&lt;&gt;"Annulé",$D239&gt;='Tableau de bord'!$K$5),$D239+$E239,"")</x:f>
      </x:c>
      <x:c r="O239" s="133" t="str">
        <x:f>IF(AND($A239&lt;&gt;"",$B239="RDV commercial",$G239&lt;&gt;"Annulé",$D239&gt;='Tableau de bord'!$K$5),$D239+$E239,"")</x:f>
      </x:c>
    </x:row>
    <x:row r="240">
      <x:c r="D240" s="128"/>
      <x:c r="E240" s="136"/>
      <x:c r="F240" s="136"/>
      <x:c r="K240" s="133"/>
      <x:c r="N240" s="133" t="str">
        <x:f>IF(AND($A240&lt;&gt;"",$B240="RDV comptable",$G240&lt;&gt;"Annulé",$D240&gt;='Tableau de bord'!$K$5),$D240+$E240,"")</x:f>
      </x:c>
      <x:c r="O240" s="133" t="str">
        <x:f>IF(AND($A240&lt;&gt;"",$B240="RDV commercial",$G240&lt;&gt;"Annulé",$D240&gt;='Tableau de bord'!$K$5),$D240+$E240,"")</x:f>
      </x:c>
    </x:row>
    <x:row r="241">
      <x:c r="D241" s="128"/>
      <x:c r="E241" s="136"/>
      <x:c r="F241" s="136"/>
      <x:c r="K241" s="133"/>
      <x:c r="N241" s="133" t="str">
        <x:f>IF(AND($A241&lt;&gt;"",$B241="RDV comptable",$G241&lt;&gt;"Annulé",$D241&gt;='Tableau de bord'!$K$5),$D241+$E241,"")</x:f>
      </x:c>
      <x:c r="O241" s="133" t="str">
        <x:f>IF(AND($A241&lt;&gt;"",$B241="RDV commercial",$G241&lt;&gt;"Annulé",$D241&gt;='Tableau de bord'!$K$5),$D241+$E241,"")</x:f>
      </x:c>
    </x:row>
    <x:row r="242">
      <x:c r="D242" s="128"/>
      <x:c r="E242" s="136"/>
      <x:c r="F242" s="136"/>
      <x:c r="K242" s="133"/>
      <x:c r="N242" s="133" t="str">
        <x:f>IF(AND($A242&lt;&gt;"",$B242="RDV comptable",$G242&lt;&gt;"Annulé",$D242&gt;='Tableau de bord'!$K$5),$D242+$E242,"")</x:f>
      </x:c>
      <x:c r="O242" s="133" t="str">
        <x:f>IF(AND($A242&lt;&gt;"",$B242="RDV commercial",$G242&lt;&gt;"Annulé",$D242&gt;='Tableau de bord'!$K$5),$D242+$E242,"")</x:f>
      </x:c>
    </x:row>
    <x:row r="243">
      <x:c r="D243" s="128"/>
      <x:c r="E243" s="136"/>
      <x:c r="F243" s="136"/>
      <x:c r="K243" s="133"/>
      <x:c r="N243" s="133" t="str">
        <x:f>IF(AND($A243&lt;&gt;"",$B243="RDV comptable",$G243&lt;&gt;"Annulé",$D243&gt;='Tableau de bord'!$K$5),$D243+$E243,"")</x:f>
      </x:c>
      <x:c r="O243" s="133" t="str">
        <x:f>IF(AND($A243&lt;&gt;"",$B243="RDV commercial",$G243&lt;&gt;"Annulé",$D243&gt;='Tableau de bord'!$K$5),$D243+$E243,"")</x:f>
      </x:c>
    </x:row>
    <x:row r="244">
      <x:c r="D244" s="128"/>
      <x:c r="E244" s="136"/>
      <x:c r="F244" s="136"/>
      <x:c r="K244" s="133"/>
      <x:c r="N244" s="133" t="str">
        <x:f>IF(AND($A244&lt;&gt;"",$B244="RDV comptable",$G244&lt;&gt;"Annulé",$D244&gt;='Tableau de bord'!$K$5),$D244+$E244,"")</x:f>
      </x:c>
      <x:c r="O244" s="133" t="str">
        <x:f>IF(AND($A244&lt;&gt;"",$B244="RDV commercial",$G244&lt;&gt;"Annulé",$D244&gt;='Tableau de bord'!$K$5),$D244+$E244,"")</x:f>
      </x:c>
    </x:row>
    <x:row r="245">
      <x:c r="D245" s="128"/>
      <x:c r="E245" s="136"/>
      <x:c r="F245" s="136"/>
      <x:c r="K245" s="133"/>
      <x:c r="N245" s="133" t="str">
        <x:f>IF(AND($A245&lt;&gt;"",$B245="RDV comptable",$G245&lt;&gt;"Annulé",$D245&gt;='Tableau de bord'!$K$5),$D245+$E245,"")</x:f>
      </x:c>
      <x:c r="O245" s="133" t="str">
        <x:f>IF(AND($A245&lt;&gt;"",$B245="RDV commercial",$G245&lt;&gt;"Annulé",$D245&gt;='Tableau de bord'!$K$5),$D245+$E245,"")</x:f>
      </x:c>
    </x:row>
    <x:row r="246">
      <x:c r="D246" s="128"/>
      <x:c r="E246" s="136"/>
      <x:c r="F246" s="136"/>
      <x:c r="K246" s="133"/>
      <x:c r="N246" s="133" t="str">
        <x:f>IF(AND($A246&lt;&gt;"",$B246="RDV comptable",$G246&lt;&gt;"Annulé",$D246&gt;='Tableau de bord'!$K$5),$D246+$E246,"")</x:f>
      </x:c>
      <x:c r="O246" s="133" t="str">
        <x:f>IF(AND($A246&lt;&gt;"",$B246="RDV commercial",$G246&lt;&gt;"Annulé",$D246&gt;='Tableau de bord'!$K$5),$D246+$E246,"")</x:f>
      </x:c>
    </x:row>
    <x:row r="247">
      <x:c r="D247" s="128"/>
      <x:c r="E247" s="136"/>
      <x:c r="F247" s="136"/>
      <x:c r="K247" s="133"/>
      <x:c r="N247" s="133" t="str">
        <x:f>IF(AND($A247&lt;&gt;"",$B247="RDV comptable",$G247&lt;&gt;"Annulé",$D247&gt;='Tableau de bord'!$K$5),$D247+$E247,"")</x:f>
      </x:c>
      <x:c r="O247" s="133" t="str">
        <x:f>IF(AND($A247&lt;&gt;"",$B247="RDV commercial",$G247&lt;&gt;"Annulé",$D247&gt;='Tableau de bord'!$K$5),$D247+$E247,"")</x:f>
      </x:c>
    </x:row>
    <x:row r="248">
      <x:c r="D248" s="128"/>
      <x:c r="E248" s="136"/>
      <x:c r="F248" s="136"/>
      <x:c r="K248" s="133"/>
      <x:c r="N248" s="133" t="str">
        <x:f>IF(AND($A248&lt;&gt;"",$B248="RDV comptable",$G248&lt;&gt;"Annulé",$D248&gt;='Tableau de bord'!$K$5),$D248+$E248,"")</x:f>
      </x:c>
      <x:c r="O248" s="133" t="str">
        <x:f>IF(AND($A248&lt;&gt;"",$B248="RDV commercial",$G248&lt;&gt;"Annulé",$D248&gt;='Tableau de bord'!$K$5),$D248+$E248,"")</x:f>
      </x:c>
    </x:row>
    <x:row r="249">
      <x:c r="D249" s="128"/>
      <x:c r="E249" s="136"/>
      <x:c r="F249" s="136"/>
      <x:c r="K249" s="133"/>
      <x:c r="N249" s="133" t="str">
        <x:f>IF(AND($A249&lt;&gt;"",$B249="RDV comptable",$G249&lt;&gt;"Annulé",$D249&gt;='Tableau de bord'!$K$5),$D249+$E249,"")</x:f>
      </x:c>
      <x:c r="O249" s="133" t="str">
        <x:f>IF(AND($A249&lt;&gt;"",$B249="RDV commercial",$G249&lt;&gt;"Annulé",$D249&gt;='Tableau de bord'!$K$5),$D249+$E249,"")</x:f>
      </x:c>
    </x:row>
    <x:row r="250">
      <x:c r="D250" s="128"/>
      <x:c r="E250" s="136"/>
      <x:c r="F250" s="136"/>
      <x:c r="K250" s="133"/>
      <x:c r="N250" s="133" t="str">
        <x:f>IF(AND($A250&lt;&gt;"",$B250="RDV comptable",$G250&lt;&gt;"Annulé",$D250&gt;='Tableau de bord'!$K$5),$D250+$E250,"")</x:f>
      </x:c>
      <x:c r="O250" s="133" t="str">
        <x:f>IF(AND($A250&lt;&gt;"",$B250="RDV commercial",$G250&lt;&gt;"Annulé",$D250&gt;='Tableau de bord'!$K$5),$D250+$E250,"")</x:f>
      </x:c>
    </x:row>
    <x:row r="251">
      <x:c r="D251" s="128"/>
      <x:c r="E251" s="136"/>
      <x:c r="F251" s="136"/>
      <x:c r="K251" s="133"/>
      <x:c r="N251" s="133" t="str">
        <x:f>IF(AND($A251&lt;&gt;"",$B251="RDV comptable",$G251&lt;&gt;"Annulé",$D251&gt;='Tableau de bord'!$K$5),$D251+$E251,"")</x:f>
      </x:c>
      <x:c r="O251" s="133" t="str">
        <x:f>IF(AND($A251&lt;&gt;"",$B251="RDV commercial",$G251&lt;&gt;"Annulé",$D251&gt;='Tableau de bord'!$K$5),$D251+$E251,"")</x:f>
      </x:c>
    </x:row>
    <x:row r="252">
      <x:c r="D252" s="128"/>
      <x:c r="E252" s="136"/>
      <x:c r="F252" s="136"/>
      <x:c r="K252" s="133"/>
      <x:c r="N252" s="133" t="str">
        <x:f>IF(AND($A252&lt;&gt;"",$B252="RDV comptable",$G252&lt;&gt;"Annulé",$D252&gt;='Tableau de bord'!$K$5),$D252+$E252,"")</x:f>
      </x:c>
      <x:c r="O252" s="133" t="str">
        <x:f>IF(AND($A252&lt;&gt;"",$B252="RDV commercial",$G252&lt;&gt;"Annulé",$D252&gt;='Tableau de bord'!$K$5),$D252+$E252,"")</x:f>
      </x:c>
    </x:row>
    <x:row r="253">
      <x:c r="D253" s="128"/>
      <x:c r="E253" s="136"/>
      <x:c r="F253" s="136"/>
      <x:c r="K253" s="133"/>
      <x:c r="N253" s="133" t="str">
        <x:f>IF(AND($A253&lt;&gt;"",$B253="RDV comptable",$G253&lt;&gt;"Annulé",$D253&gt;='Tableau de bord'!$K$5),$D253+$E253,"")</x:f>
      </x:c>
      <x:c r="O253" s="133" t="str">
        <x:f>IF(AND($A253&lt;&gt;"",$B253="RDV commercial",$G253&lt;&gt;"Annulé",$D253&gt;='Tableau de bord'!$K$5),$D253+$E253,"")</x:f>
      </x:c>
    </x:row>
    <x:row r="254">
      <x:c r="D254" s="128"/>
      <x:c r="E254" s="136"/>
      <x:c r="F254" s="136"/>
      <x:c r="K254" s="133"/>
      <x:c r="N254" s="133" t="str">
        <x:f>IF(AND($A254&lt;&gt;"",$B254="RDV comptable",$G254&lt;&gt;"Annulé",$D254&gt;='Tableau de bord'!$K$5),$D254+$E254,"")</x:f>
      </x:c>
      <x:c r="O254" s="133" t="str">
        <x:f>IF(AND($A254&lt;&gt;"",$B254="RDV commercial",$G254&lt;&gt;"Annulé",$D254&gt;='Tableau de bord'!$K$5),$D254+$E254,"")</x:f>
      </x:c>
    </x:row>
    <x:row r="255">
      <x:c r="D255" s="128"/>
      <x:c r="E255" s="136"/>
      <x:c r="F255" s="136"/>
      <x:c r="K255" s="133"/>
      <x:c r="N255" s="133" t="str">
        <x:f>IF(AND($A255&lt;&gt;"",$B255="RDV comptable",$G255&lt;&gt;"Annulé",$D255&gt;='Tableau de bord'!$K$5),$D255+$E255,"")</x:f>
      </x:c>
      <x:c r="O255" s="133" t="str">
        <x:f>IF(AND($A255&lt;&gt;"",$B255="RDV commercial",$G255&lt;&gt;"Annulé",$D255&gt;='Tableau de bord'!$K$5),$D255+$E255,"")</x:f>
      </x:c>
    </x:row>
    <x:row r="256">
      <x:c r="D256" s="128"/>
      <x:c r="E256" s="136"/>
      <x:c r="F256" s="136"/>
      <x:c r="K256" s="133"/>
      <x:c r="N256" s="133" t="str">
        <x:f>IF(AND($A256&lt;&gt;"",$B256="RDV comptable",$G256&lt;&gt;"Annulé",$D256&gt;='Tableau de bord'!$K$5),$D256+$E256,"")</x:f>
      </x:c>
      <x:c r="O256" s="133" t="str">
        <x:f>IF(AND($A256&lt;&gt;"",$B256="RDV commercial",$G256&lt;&gt;"Annulé",$D256&gt;='Tableau de bord'!$K$5),$D256+$E256,"")</x:f>
      </x:c>
    </x:row>
    <x:row r="257">
      <x:c r="D257" s="128"/>
      <x:c r="E257" s="136"/>
      <x:c r="F257" s="136"/>
      <x:c r="K257" s="133"/>
      <x:c r="N257" s="133" t="str">
        <x:f>IF(AND($A257&lt;&gt;"",$B257="RDV comptable",$G257&lt;&gt;"Annulé",$D257&gt;='Tableau de bord'!$K$5),$D257+$E257,"")</x:f>
      </x:c>
      <x:c r="O257" s="133" t="str">
        <x:f>IF(AND($A257&lt;&gt;"",$B257="RDV commercial",$G257&lt;&gt;"Annulé",$D257&gt;='Tableau de bord'!$K$5),$D257+$E257,"")</x:f>
      </x:c>
    </x:row>
    <x:row r="258">
      <x:c r="D258" s="128"/>
      <x:c r="E258" s="136"/>
      <x:c r="F258" s="136"/>
      <x:c r="K258" s="133"/>
      <x:c r="N258" s="133" t="str">
        <x:f>IF(AND($A258&lt;&gt;"",$B258="RDV comptable",$G258&lt;&gt;"Annulé",$D258&gt;='Tableau de bord'!$K$5),$D258+$E258,"")</x:f>
      </x:c>
      <x:c r="O258" s="133" t="str">
        <x:f>IF(AND($A258&lt;&gt;"",$B258="RDV commercial",$G258&lt;&gt;"Annulé",$D258&gt;='Tableau de bord'!$K$5),$D258+$E258,"")</x:f>
      </x:c>
    </x:row>
    <x:row r="259">
      <x:c r="D259" s="128"/>
      <x:c r="E259" s="136"/>
      <x:c r="F259" s="136"/>
      <x:c r="K259" s="133"/>
      <x:c r="N259" s="133" t="str">
        <x:f>IF(AND($A259&lt;&gt;"",$B259="RDV comptable",$G259&lt;&gt;"Annulé",$D259&gt;='Tableau de bord'!$K$5),$D259+$E259,"")</x:f>
      </x:c>
      <x:c r="O259" s="133" t="str">
        <x:f>IF(AND($A259&lt;&gt;"",$B259="RDV commercial",$G259&lt;&gt;"Annulé",$D259&gt;='Tableau de bord'!$K$5),$D259+$E259,"")</x:f>
      </x:c>
    </x:row>
    <x:row r="260">
      <x:c r="D260" s="128"/>
      <x:c r="E260" s="136"/>
      <x:c r="F260" s="136"/>
      <x:c r="K260" s="133"/>
      <x:c r="N260" s="133" t="str">
        <x:f>IF(AND($A260&lt;&gt;"",$B260="RDV comptable",$G260&lt;&gt;"Annulé",$D260&gt;='Tableau de bord'!$K$5),$D260+$E260,"")</x:f>
      </x:c>
      <x:c r="O260" s="133" t="str">
        <x:f>IF(AND($A260&lt;&gt;"",$B260="RDV commercial",$G260&lt;&gt;"Annulé",$D260&gt;='Tableau de bord'!$K$5),$D260+$E260,"")</x:f>
      </x:c>
    </x:row>
    <x:row r="261">
      <x:c r="D261" s="128"/>
      <x:c r="E261" s="136"/>
      <x:c r="F261" s="136"/>
      <x:c r="K261" s="133"/>
      <x:c r="N261" s="133" t="str">
        <x:f>IF(AND($A261&lt;&gt;"",$B261="RDV comptable",$G261&lt;&gt;"Annulé",$D261&gt;='Tableau de bord'!$K$5),$D261+$E261,"")</x:f>
      </x:c>
      <x:c r="O261" s="133" t="str">
        <x:f>IF(AND($A261&lt;&gt;"",$B261="RDV commercial",$G261&lt;&gt;"Annulé",$D261&gt;='Tableau de bord'!$K$5),$D261+$E261,"")</x:f>
      </x:c>
    </x:row>
    <x:row r="262">
      <x:c r="D262" s="128"/>
      <x:c r="E262" s="136"/>
      <x:c r="F262" s="136"/>
      <x:c r="K262" s="133"/>
      <x:c r="N262" s="133" t="str">
        <x:f>IF(AND($A262&lt;&gt;"",$B262="RDV comptable",$G262&lt;&gt;"Annulé",$D262&gt;='Tableau de bord'!$K$5),$D262+$E262,"")</x:f>
      </x:c>
      <x:c r="O262" s="133" t="str">
        <x:f>IF(AND($A262&lt;&gt;"",$B262="RDV commercial",$G262&lt;&gt;"Annulé",$D262&gt;='Tableau de bord'!$K$5),$D262+$E262,"")</x:f>
      </x:c>
    </x:row>
    <x:row r="263">
      <x:c r="D263" s="128"/>
      <x:c r="E263" s="136"/>
      <x:c r="F263" s="136"/>
      <x:c r="K263" s="133"/>
      <x:c r="N263" s="133" t="str">
        <x:f>IF(AND($A263&lt;&gt;"",$B263="RDV comptable",$G263&lt;&gt;"Annulé",$D263&gt;='Tableau de bord'!$K$5),$D263+$E263,"")</x:f>
      </x:c>
      <x:c r="O263" s="133" t="str">
        <x:f>IF(AND($A263&lt;&gt;"",$B263="RDV commercial",$G263&lt;&gt;"Annulé",$D263&gt;='Tableau de bord'!$K$5),$D263+$E263,"")</x:f>
      </x:c>
    </x:row>
    <x:row r="264">
      <x:c r="D264" s="128"/>
      <x:c r="E264" s="136"/>
      <x:c r="F264" s="136"/>
      <x:c r="K264" s="133"/>
      <x:c r="N264" s="133" t="str">
        <x:f>IF(AND($A264&lt;&gt;"",$B264="RDV comptable",$G264&lt;&gt;"Annulé",$D264&gt;='Tableau de bord'!$K$5),$D264+$E264,"")</x:f>
      </x:c>
      <x:c r="O264" s="133" t="str">
        <x:f>IF(AND($A264&lt;&gt;"",$B264="RDV commercial",$G264&lt;&gt;"Annulé",$D264&gt;='Tableau de bord'!$K$5),$D264+$E264,"")</x:f>
      </x:c>
    </x:row>
    <x:row r="265">
      <x:c r="D265" s="128"/>
      <x:c r="E265" s="136"/>
      <x:c r="F265" s="136"/>
      <x:c r="K265" s="133"/>
      <x:c r="N265" s="133" t="str">
        <x:f>IF(AND($A265&lt;&gt;"",$B265="RDV comptable",$G265&lt;&gt;"Annulé",$D265&gt;='Tableau de bord'!$K$5),$D265+$E265,"")</x:f>
      </x:c>
      <x:c r="O265" s="133" t="str">
        <x:f>IF(AND($A265&lt;&gt;"",$B265="RDV commercial",$G265&lt;&gt;"Annulé",$D265&gt;='Tableau de bord'!$K$5),$D265+$E265,"")</x:f>
      </x:c>
    </x:row>
    <x:row r="266">
      <x:c r="D266" s="128"/>
      <x:c r="E266" s="136"/>
      <x:c r="F266" s="136"/>
      <x:c r="K266" s="133"/>
      <x:c r="N266" s="133" t="str">
        <x:f>IF(AND($A266&lt;&gt;"",$B266="RDV comptable",$G266&lt;&gt;"Annulé",$D266&gt;='Tableau de bord'!$K$5),$D266+$E266,"")</x:f>
      </x:c>
      <x:c r="O266" s="133" t="str">
        <x:f>IF(AND($A266&lt;&gt;"",$B266="RDV commercial",$G266&lt;&gt;"Annulé",$D266&gt;='Tableau de bord'!$K$5),$D266+$E266,"")</x:f>
      </x:c>
    </x:row>
    <x:row r="267">
      <x:c r="D267" s="128"/>
      <x:c r="E267" s="136"/>
      <x:c r="F267" s="136"/>
      <x:c r="K267" s="133"/>
      <x:c r="N267" s="133" t="str">
        <x:f>IF(AND($A267&lt;&gt;"",$B267="RDV comptable",$G267&lt;&gt;"Annulé",$D267&gt;='Tableau de bord'!$K$5),$D267+$E267,"")</x:f>
      </x:c>
      <x:c r="O267" s="133" t="str">
        <x:f>IF(AND($A267&lt;&gt;"",$B267="RDV commercial",$G267&lt;&gt;"Annulé",$D267&gt;='Tableau de bord'!$K$5),$D267+$E267,"")</x:f>
      </x:c>
    </x:row>
    <x:row r="268">
      <x:c r="D268" s="128"/>
      <x:c r="E268" s="136"/>
      <x:c r="F268" s="136"/>
      <x:c r="K268" s="133"/>
      <x:c r="N268" s="133" t="str">
        <x:f>IF(AND($A268&lt;&gt;"",$B268="RDV comptable",$G268&lt;&gt;"Annulé",$D268&gt;='Tableau de bord'!$K$5),$D268+$E268,"")</x:f>
      </x:c>
      <x:c r="O268" s="133" t="str">
        <x:f>IF(AND($A268&lt;&gt;"",$B268="RDV commercial",$G268&lt;&gt;"Annulé",$D268&gt;='Tableau de bord'!$K$5),$D268+$E268,"")</x:f>
      </x:c>
    </x:row>
    <x:row r="269">
      <x:c r="D269" s="128"/>
      <x:c r="E269" s="136"/>
      <x:c r="F269" s="136"/>
      <x:c r="K269" s="133"/>
      <x:c r="N269" s="133" t="str">
        <x:f>IF(AND($A269&lt;&gt;"",$B269="RDV comptable",$G269&lt;&gt;"Annulé",$D269&gt;='Tableau de bord'!$K$5),$D269+$E269,"")</x:f>
      </x:c>
      <x:c r="O269" s="133" t="str">
        <x:f>IF(AND($A269&lt;&gt;"",$B269="RDV commercial",$G269&lt;&gt;"Annulé",$D269&gt;='Tableau de bord'!$K$5),$D269+$E269,"")</x:f>
      </x:c>
    </x:row>
    <x:row r="270">
      <x:c r="D270" s="128"/>
      <x:c r="E270" s="136"/>
      <x:c r="F270" s="136"/>
      <x:c r="K270" s="133"/>
      <x:c r="N270" s="133" t="str">
        <x:f>IF(AND($A270&lt;&gt;"",$B270="RDV comptable",$G270&lt;&gt;"Annulé",$D270&gt;='Tableau de bord'!$K$5),$D270+$E270,"")</x:f>
      </x:c>
      <x:c r="O270" s="133" t="str">
        <x:f>IF(AND($A270&lt;&gt;"",$B270="RDV commercial",$G270&lt;&gt;"Annulé",$D270&gt;='Tableau de bord'!$K$5),$D270+$E270,"")</x:f>
      </x:c>
    </x:row>
    <x:row r="271">
      <x:c r="D271" s="128"/>
      <x:c r="E271" s="136"/>
      <x:c r="F271" s="136"/>
      <x:c r="K271" s="133"/>
      <x:c r="N271" s="133" t="str">
        <x:f>IF(AND($A271&lt;&gt;"",$B271="RDV comptable",$G271&lt;&gt;"Annulé",$D271&gt;='Tableau de bord'!$K$5),$D271+$E271,"")</x:f>
      </x:c>
      <x:c r="O271" s="133" t="str">
        <x:f>IF(AND($A271&lt;&gt;"",$B271="RDV commercial",$G271&lt;&gt;"Annulé",$D271&gt;='Tableau de bord'!$K$5),$D271+$E271,"")</x:f>
      </x:c>
    </x:row>
    <x:row r="272">
      <x:c r="D272" s="128"/>
      <x:c r="E272" s="136"/>
      <x:c r="F272" s="136"/>
      <x:c r="K272" s="133"/>
      <x:c r="N272" s="133" t="str">
        <x:f>IF(AND($A272&lt;&gt;"",$B272="RDV comptable",$G272&lt;&gt;"Annulé",$D272&gt;='Tableau de bord'!$K$5),$D272+$E272,"")</x:f>
      </x:c>
      <x:c r="O272" s="133" t="str">
        <x:f>IF(AND($A272&lt;&gt;"",$B272="RDV commercial",$G272&lt;&gt;"Annulé",$D272&gt;='Tableau de bord'!$K$5),$D272+$E272,"")</x:f>
      </x:c>
    </x:row>
    <x:row r="273">
      <x:c r="D273" s="128"/>
      <x:c r="E273" s="136"/>
      <x:c r="F273" s="136"/>
      <x:c r="K273" s="133"/>
      <x:c r="N273" s="133" t="str">
        <x:f>IF(AND($A273&lt;&gt;"",$B273="RDV comptable",$G273&lt;&gt;"Annulé",$D273&gt;='Tableau de bord'!$K$5),$D273+$E273,"")</x:f>
      </x:c>
      <x:c r="O273" s="133" t="str">
        <x:f>IF(AND($A273&lt;&gt;"",$B273="RDV commercial",$G273&lt;&gt;"Annulé",$D273&gt;='Tableau de bord'!$K$5),$D273+$E273,"")</x:f>
      </x:c>
    </x:row>
    <x:row r="274">
      <x:c r="D274" s="128"/>
      <x:c r="E274" s="136"/>
      <x:c r="F274" s="136"/>
      <x:c r="K274" s="133"/>
      <x:c r="N274" s="133" t="str">
        <x:f>IF(AND($A274&lt;&gt;"",$B274="RDV comptable",$G274&lt;&gt;"Annulé",$D274&gt;='Tableau de bord'!$K$5),$D274+$E274,"")</x:f>
      </x:c>
      <x:c r="O274" s="133" t="str">
        <x:f>IF(AND($A274&lt;&gt;"",$B274="RDV commercial",$G274&lt;&gt;"Annulé",$D274&gt;='Tableau de bord'!$K$5),$D274+$E274,"")</x:f>
      </x:c>
    </x:row>
    <x:row r="275">
      <x:c r="D275" s="128"/>
      <x:c r="E275" s="136"/>
      <x:c r="F275" s="136"/>
      <x:c r="K275" s="133"/>
      <x:c r="N275" s="133" t="str">
        <x:f>IF(AND($A275&lt;&gt;"",$B275="RDV comptable",$G275&lt;&gt;"Annulé",$D275&gt;='Tableau de bord'!$K$5),$D275+$E275,"")</x:f>
      </x:c>
      <x:c r="O275" s="133" t="str">
        <x:f>IF(AND($A275&lt;&gt;"",$B275="RDV commercial",$G275&lt;&gt;"Annulé",$D275&gt;='Tableau de bord'!$K$5),$D275+$E275,"")</x:f>
      </x:c>
    </x:row>
    <x:row r="276">
      <x:c r="D276" s="128"/>
      <x:c r="E276" s="136"/>
      <x:c r="F276" s="136"/>
      <x:c r="K276" s="133"/>
      <x:c r="N276" s="133" t="str">
        <x:f>IF(AND($A276&lt;&gt;"",$B276="RDV comptable",$G276&lt;&gt;"Annulé",$D276&gt;='Tableau de bord'!$K$5),$D276+$E276,"")</x:f>
      </x:c>
      <x:c r="O276" s="133" t="str">
        <x:f>IF(AND($A276&lt;&gt;"",$B276="RDV commercial",$G276&lt;&gt;"Annulé",$D276&gt;='Tableau de bord'!$K$5),$D276+$E276,"")</x:f>
      </x:c>
    </x:row>
    <x:row r="277">
      <x:c r="D277" s="128"/>
      <x:c r="E277" s="136"/>
      <x:c r="F277" s="136"/>
      <x:c r="K277" s="133"/>
      <x:c r="N277" s="133" t="str">
        <x:f>IF(AND($A277&lt;&gt;"",$B277="RDV comptable",$G277&lt;&gt;"Annulé",$D277&gt;='Tableau de bord'!$K$5),$D277+$E277,"")</x:f>
      </x:c>
      <x:c r="O277" s="133" t="str">
        <x:f>IF(AND($A277&lt;&gt;"",$B277="RDV commercial",$G277&lt;&gt;"Annulé",$D277&gt;='Tableau de bord'!$K$5),$D277+$E277,"")</x:f>
      </x:c>
    </x:row>
    <x:row r="278">
      <x:c r="D278" s="128"/>
      <x:c r="E278" s="136"/>
      <x:c r="F278" s="136"/>
      <x:c r="K278" s="133"/>
      <x:c r="N278" s="133" t="str">
        <x:f>IF(AND($A278&lt;&gt;"",$B278="RDV comptable",$G278&lt;&gt;"Annulé",$D278&gt;='Tableau de bord'!$K$5),$D278+$E278,"")</x:f>
      </x:c>
      <x:c r="O278" s="133" t="str">
        <x:f>IF(AND($A278&lt;&gt;"",$B278="RDV commercial",$G278&lt;&gt;"Annulé",$D278&gt;='Tableau de bord'!$K$5),$D278+$E278,"")</x:f>
      </x:c>
    </x:row>
    <x:row r="279">
      <x:c r="D279" s="128"/>
      <x:c r="E279" s="136"/>
      <x:c r="F279" s="136"/>
      <x:c r="K279" s="133"/>
      <x:c r="N279" s="133" t="str">
        <x:f>IF(AND($A279&lt;&gt;"",$B279="RDV comptable",$G279&lt;&gt;"Annulé",$D279&gt;='Tableau de bord'!$K$5),$D279+$E279,"")</x:f>
      </x:c>
      <x:c r="O279" s="133" t="str">
        <x:f>IF(AND($A279&lt;&gt;"",$B279="RDV commercial",$G279&lt;&gt;"Annulé",$D279&gt;='Tableau de bord'!$K$5),$D279+$E279,"")</x:f>
      </x:c>
    </x:row>
    <x:row r="280">
      <x:c r="D280" s="128"/>
      <x:c r="E280" s="136"/>
      <x:c r="F280" s="136"/>
      <x:c r="K280" s="133"/>
      <x:c r="N280" s="133" t="str">
        <x:f>IF(AND($A280&lt;&gt;"",$B280="RDV comptable",$G280&lt;&gt;"Annulé",$D280&gt;='Tableau de bord'!$K$5),$D280+$E280,"")</x:f>
      </x:c>
      <x:c r="O280" s="133" t="str">
        <x:f>IF(AND($A280&lt;&gt;"",$B280="RDV commercial",$G280&lt;&gt;"Annulé",$D280&gt;='Tableau de bord'!$K$5),$D280+$E280,"")</x:f>
      </x:c>
    </x:row>
    <x:row r="281">
      <x:c r="D281" s="128"/>
      <x:c r="E281" s="136"/>
      <x:c r="F281" s="136"/>
      <x:c r="K281" s="133"/>
      <x:c r="N281" s="133" t="str">
        <x:f>IF(AND($A281&lt;&gt;"",$B281="RDV comptable",$G281&lt;&gt;"Annulé",$D281&gt;='Tableau de bord'!$K$5),$D281+$E281,"")</x:f>
      </x:c>
      <x:c r="O281" s="133" t="str">
        <x:f>IF(AND($A281&lt;&gt;"",$B281="RDV commercial",$G281&lt;&gt;"Annulé",$D281&gt;='Tableau de bord'!$K$5),$D281+$E281,"")</x:f>
      </x:c>
    </x:row>
    <x:row r="282">
      <x:c r="D282" s="128"/>
      <x:c r="E282" s="136"/>
      <x:c r="F282" s="136"/>
      <x:c r="K282" s="133"/>
      <x:c r="N282" s="133" t="str">
        <x:f>IF(AND($A282&lt;&gt;"",$B282="RDV comptable",$G282&lt;&gt;"Annulé",$D282&gt;='Tableau de bord'!$K$5),$D282+$E282,"")</x:f>
      </x:c>
      <x:c r="O282" s="133" t="str">
        <x:f>IF(AND($A282&lt;&gt;"",$B282="RDV commercial",$G282&lt;&gt;"Annulé",$D282&gt;='Tableau de bord'!$K$5),$D282+$E282,"")</x:f>
      </x:c>
    </x:row>
    <x:row r="283">
      <x:c r="D283" s="128"/>
      <x:c r="E283" s="136"/>
      <x:c r="F283" s="136"/>
      <x:c r="K283" s="133"/>
      <x:c r="N283" s="133" t="str">
        <x:f>IF(AND($A283&lt;&gt;"",$B283="RDV comptable",$G283&lt;&gt;"Annulé",$D283&gt;='Tableau de bord'!$K$5),$D283+$E283,"")</x:f>
      </x:c>
      <x:c r="O283" s="133" t="str">
        <x:f>IF(AND($A283&lt;&gt;"",$B283="RDV commercial",$G283&lt;&gt;"Annulé",$D283&gt;='Tableau de bord'!$K$5),$D283+$E283,"")</x:f>
      </x:c>
    </x:row>
    <x:row r="284">
      <x:c r="D284" s="128"/>
      <x:c r="E284" s="136"/>
      <x:c r="F284" s="136"/>
      <x:c r="K284" s="133"/>
      <x:c r="N284" s="133" t="str">
        <x:f>IF(AND($A284&lt;&gt;"",$B284="RDV comptable",$G284&lt;&gt;"Annulé",$D284&gt;='Tableau de bord'!$K$5),$D284+$E284,"")</x:f>
      </x:c>
      <x:c r="O284" s="133" t="str">
        <x:f>IF(AND($A284&lt;&gt;"",$B284="RDV commercial",$G284&lt;&gt;"Annulé",$D284&gt;='Tableau de bord'!$K$5),$D284+$E284,"")</x:f>
      </x:c>
    </x:row>
    <x:row r="285">
      <x:c r="D285" s="128"/>
      <x:c r="E285" s="136"/>
      <x:c r="F285" s="136"/>
      <x:c r="K285" s="133"/>
      <x:c r="N285" s="133" t="str">
        <x:f>IF(AND($A285&lt;&gt;"",$B285="RDV comptable",$G285&lt;&gt;"Annulé",$D285&gt;='Tableau de bord'!$K$5),$D285+$E285,"")</x:f>
      </x:c>
      <x:c r="O285" s="133" t="str">
        <x:f>IF(AND($A285&lt;&gt;"",$B285="RDV commercial",$G285&lt;&gt;"Annulé",$D285&gt;='Tableau de bord'!$K$5),$D285+$E285,"")</x:f>
      </x:c>
    </x:row>
    <x:row r="286">
      <x:c r="D286" s="128"/>
      <x:c r="E286" s="136"/>
      <x:c r="F286" s="136"/>
      <x:c r="K286" s="133"/>
      <x:c r="N286" s="133" t="str">
        <x:f>IF(AND($A286&lt;&gt;"",$B286="RDV comptable",$G286&lt;&gt;"Annulé",$D286&gt;='Tableau de bord'!$K$5),$D286+$E286,"")</x:f>
      </x:c>
      <x:c r="O286" s="133" t="str">
        <x:f>IF(AND($A286&lt;&gt;"",$B286="RDV commercial",$G286&lt;&gt;"Annulé",$D286&gt;='Tableau de bord'!$K$5),$D286+$E286,"")</x:f>
      </x:c>
    </x:row>
    <x:row r="287">
      <x:c r="D287" s="128"/>
      <x:c r="E287" s="136"/>
      <x:c r="F287" s="136"/>
      <x:c r="K287" s="133"/>
      <x:c r="N287" s="133" t="str">
        <x:f>IF(AND($A287&lt;&gt;"",$B287="RDV comptable",$G287&lt;&gt;"Annulé",$D287&gt;='Tableau de bord'!$K$5),$D287+$E287,"")</x:f>
      </x:c>
      <x:c r="O287" s="133" t="str">
        <x:f>IF(AND($A287&lt;&gt;"",$B287="RDV commercial",$G287&lt;&gt;"Annulé",$D287&gt;='Tableau de bord'!$K$5),$D287+$E287,"")</x:f>
      </x:c>
    </x:row>
    <x:row r="288">
      <x:c r="D288" s="128"/>
      <x:c r="E288" s="136"/>
      <x:c r="F288" s="136"/>
      <x:c r="K288" s="133"/>
      <x:c r="N288" s="133" t="str">
        <x:f>IF(AND($A288&lt;&gt;"",$B288="RDV comptable",$G288&lt;&gt;"Annulé",$D288&gt;='Tableau de bord'!$K$5),$D288+$E288,"")</x:f>
      </x:c>
      <x:c r="O288" s="133" t="str">
        <x:f>IF(AND($A288&lt;&gt;"",$B288="RDV commercial",$G288&lt;&gt;"Annulé",$D288&gt;='Tableau de bord'!$K$5),$D288+$E288,"")</x:f>
      </x:c>
    </x:row>
    <x:row r="289">
      <x:c r="D289" s="128"/>
      <x:c r="E289" s="136"/>
      <x:c r="F289" s="136"/>
      <x:c r="K289" s="133"/>
      <x:c r="N289" s="133" t="str">
        <x:f>IF(AND($A289&lt;&gt;"",$B289="RDV comptable",$G289&lt;&gt;"Annulé",$D289&gt;='Tableau de bord'!$K$5),$D289+$E289,"")</x:f>
      </x:c>
      <x:c r="O289" s="133" t="str">
        <x:f>IF(AND($A289&lt;&gt;"",$B289="RDV commercial",$G289&lt;&gt;"Annulé",$D289&gt;='Tableau de bord'!$K$5),$D289+$E289,"")</x:f>
      </x:c>
    </x:row>
    <x:row r="290">
      <x:c r="D290" s="128"/>
      <x:c r="E290" s="136"/>
      <x:c r="F290" s="136"/>
      <x:c r="K290" s="133"/>
      <x:c r="N290" s="133" t="str">
        <x:f>IF(AND($A290&lt;&gt;"",$B290="RDV comptable",$G290&lt;&gt;"Annulé",$D290&gt;='Tableau de bord'!$K$5),$D290+$E290,"")</x:f>
      </x:c>
      <x:c r="O290" s="133" t="str">
        <x:f>IF(AND($A290&lt;&gt;"",$B290="RDV commercial",$G290&lt;&gt;"Annulé",$D290&gt;='Tableau de bord'!$K$5),$D290+$E290,"")</x:f>
      </x:c>
    </x:row>
    <x:row r="291">
      <x:c r="D291" s="128"/>
      <x:c r="E291" s="136"/>
      <x:c r="F291" s="136"/>
      <x:c r="K291" s="133"/>
      <x:c r="N291" s="133" t="str">
        <x:f>IF(AND($A291&lt;&gt;"",$B291="RDV comptable",$G291&lt;&gt;"Annulé",$D291&gt;='Tableau de bord'!$K$5),$D291+$E291,"")</x:f>
      </x:c>
      <x:c r="O291" s="133" t="str">
        <x:f>IF(AND($A291&lt;&gt;"",$B291="RDV commercial",$G291&lt;&gt;"Annulé",$D291&gt;='Tableau de bord'!$K$5),$D291+$E291,"")</x:f>
      </x:c>
    </x:row>
    <x:row r="292">
      <x:c r="D292" s="128"/>
      <x:c r="E292" s="136"/>
      <x:c r="F292" s="136"/>
      <x:c r="K292" s="133"/>
      <x:c r="N292" s="133" t="str">
        <x:f>IF(AND($A292&lt;&gt;"",$B292="RDV comptable",$G292&lt;&gt;"Annulé",$D292&gt;='Tableau de bord'!$K$5),$D292+$E292,"")</x:f>
      </x:c>
      <x:c r="O292" s="133" t="str">
        <x:f>IF(AND($A292&lt;&gt;"",$B292="RDV commercial",$G292&lt;&gt;"Annulé",$D292&gt;='Tableau de bord'!$K$5),$D292+$E292,"")</x:f>
      </x:c>
    </x:row>
    <x:row r="293">
      <x:c r="D293" s="128"/>
      <x:c r="E293" s="136"/>
      <x:c r="F293" s="136"/>
      <x:c r="K293" s="133"/>
      <x:c r="N293" s="133" t="str">
        <x:f>IF(AND($A293&lt;&gt;"",$B293="RDV comptable",$G293&lt;&gt;"Annulé",$D293&gt;='Tableau de bord'!$K$5),$D293+$E293,"")</x:f>
      </x:c>
      <x:c r="O293" s="133" t="str">
        <x:f>IF(AND($A293&lt;&gt;"",$B293="RDV commercial",$G293&lt;&gt;"Annulé",$D293&gt;='Tableau de bord'!$K$5),$D293+$E293,"")</x:f>
      </x:c>
    </x:row>
    <x:row r="294">
      <x:c r="D294" s="128"/>
      <x:c r="E294" s="136"/>
      <x:c r="F294" s="136"/>
      <x:c r="K294" s="133"/>
      <x:c r="N294" s="133" t="str">
        <x:f>IF(AND($A294&lt;&gt;"",$B294="RDV comptable",$G294&lt;&gt;"Annulé",$D294&gt;='Tableau de bord'!$K$5),$D294+$E294,"")</x:f>
      </x:c>
      <x:c r="O294" s="133" t="str">
        <x:f>IF(AND($A294&lt;&gt;"",$B294="RDV commercial",$G294&lt;&gt;"Annulé",$D294&gt;='Tableau de bord'!$K$5),$D294+$E294,"")</x:f>
      </x:c>
    </x:row>
    <x:row r="295">
      <x:c r="D295" s="128"/>
      <x:c r="E295" s="136"/>
      <x:c r="F295" s="136"/>
      <x:c r="K295" s="133"/>
      <x:c r="N295" s="133" t="str">
        <x:f>IF(AND($A295&lt;&gt;"",$B295="RDV comptable",$G295&lt;&gt;"Annulé",$D295&gt;='Tableau de bord'!$K$5),$D295+$E295,"")</x:f>
      </x:c>
      <x:c r="O295" s="133" t="str">
        <x:f>IF(AND($A295&lt;&gt;"",$B295="RDV commercial",$G295&lt;&gt;"Annulé",$D295&gt;='Tableau de bord'!$K$5),$D295+$E295,"")</x:f>
      </x:c>
    </x:row>
    <x:row r="296">
      <x:c r="D296" s="128"/>
      <x:c r="E296" s="136"/>
      <x:c r="F296" s="136"/>
      <x:c r="K296" s="133"/>
      <x:c r="N296" s="133" t="str">
        <x:f>IF(AND($A296&lt;&gt;"",$B296="RDV comptable",$G296&lt;&gt;"Annulé",$D296&gt;='Tableau de bord'!$K$5),$D296+$E296,"")</x:f>
      </x:c>
      <x:c r="O296" s="133" t="str">
        <x:f>IF(AND($A296&lt;&gt;"",$B296="RDV commercial",$G296&lt;&gt;"Annulé",$D296&gt;='Tableau de bord'!$K$5),$D296+$E296,"")</x:f>
      </x:c>
    </x:row>
    <x:row r="297">
      <x:c r="D297" s="128"/>
      <x:c r="E297" s="136"/>
      <x:c r="F297" s="136"/>
      <x:c r="K297" s="133"/>
      <x:c r="N297" s="133" t="str">
        <x:f>IF(AND($A297&lt;&gt;"",$B297="RDV comptable",$G297&lt;&gt;"Annulé",$D297&gt;='Tableau de bord'!$K$5),$D297+$E297,"")</x:f>
      </x:c>
      <x:c r="O297" s="133" t="str">
        <x:f>IF(AND($A297&lt;&gt;"",$B297="RDV commercial",$G297&lt;&gt;"Annulé",$D297&gt;='Tableau de bord'!$K$5),$D297+$E297,"")</x:f>
      </x:c>
    </x:row>
    <x:row r="298">
      <x:c r="D298" s="128"/>
      <x:c r="E298" s="136"/>
      <x:c r="F298" s="136"/>
      <x:c r="K298" s="133"/>
      <x:c r="N298" s="133" t="str">
        <x:f>IF(AND($A298&lt;&gt;"",$B298="RDV comptable",$G298&lt;&gt;"Annulé",$D298&gt;='Tableau de bord'!$K$5),$D298+$E298,"")</x:f>
      </x:c>
      <x:c r="O298" s="133" t="str">
        <x:f>IF(AND($A298&lt;&gt;"",$B298="RDV commercial",$G298&lt;&gt;"Annulé",$D298&gt;='Tableau de bord'!$K$5),$D298+$E298,"")</x:f>
      </x:c>
    </x:row>
    <x:row r="299">
      <x:c r="D299" s="128"/>
      <x:c r="E299" s="136"/>
      <x:c r="F299" s="136"/>
      <x:c r="K299" s="133"/>
      <x:c r="N299" s="133" t="str">
        <x:f>IF(AND($A299&lt;&gt;"",$B299="RDV comptable",$G299&lt;&gt;"Annulé",$D299&gt;='Tableau de bord'!$K$5),$D299+$E299,"")</x:f>
      </x:c>
      <x:c r="O299" s="133" t="str">
        <x:f>IF(AND($A299&lt;&gt;"",$B299="RDV commercial",$G299&lt;&gt;"Annulé",$D299&gt;='Tableau de bord'!$K$5),$D299+$E299,"")</x:f>
      </x:c>
    </x:row>
    <x:row r="300">
      <x:c r="D300" s="128"/>
      <x:c r="E300" s="136"/>
      <x:c r="F300" s="136"/>
      <x:c r="K300" s="133"/>
      <x:c r="N300" s="133" t="str">
        <x:f>IF(AND($A300&lt;&gt;"",$B300="RDV comptable",$G300&lt;&gt;"Annulé",$D300&gt;='Tableau de bord'!$K$5),$D300+$E300,"")</x:f>
      </x:c>
      <x:c r="O300" s="133" t="str">
        <x:f>IF(AND($A300&lt;&gt;"",$B300="RDV commercial",$G300&lt;&gt;"Annulé",$D300&gt;='Tableau de bord'!$K$5),$D300+$E300,"")</x:f>
      </x:c>
    </x:row>
    <x:row r="301">
      <x:c r="D301" s="128"/>
      <x:c r="E301" s="136"/>
      <x:c r="F301" s="136"/>
      <x:c r="K301" s="133"/>
      <x:c r="N301" s="133" t="str">
        <x:f>IF(AND($A301&lt;&gt;"",$B301="RDV comptable",$G301&lt;&gt;"Annulé",$D301&gt;='Tableau de bord'!$K$5),$D301+$E301,"")</x:f>
      </x:c>
      <x:c r="O301" s="133" t="str">
        <x:f>IF(AND($A301&lt;&gt;"",$B301="RDV commercial",$G301&lt;&gt;"Annulé",$D301&gt;='Tableau de bord'!$K$5),$D301+$E301,"")</x:f>
      </x:c>
    </x:row>
    <x:row r="302">
      <x:c r="D302" s="128"/>
      <x:c r="E302" s="136"/>
      <x:c r="F302" s="136"/>
      <x:c r="K302" s="133"/>
      <x:c r="N302" s="133" t="str">
        <x:f>IF(AND($A302&lt;&gt;"",$B302="RDV comptable",$G302&lt;&gt;"Annulé",$D302&gt;='Tableau de bord'!$K$5),$D302+$E302,"")</x:f>
      </x:c>
      <x:c r="O302" s="133" t="str">
        <x:f>IF(AND($A302&lt;&gt;"",$B302="RDV commercial",$G302&lt;&gt;"Annulé",$D302&gt;='Tableau de bord'!$K$5),$D302+$E302,"")</x:f>
      </x:c>
    </x:row>
    <x:row r="303">
      <x:c r="D303" s="128"/>
      <x:c r="E303" s="136"/>
      <x:c r="F303" s="136"/>
      <x:c r="K303" s="133"/>
      <x:c r="N303" s="133" t="str">
        <x:f>IF(AND($A303&lt;&gt;"",$B303="RDV comptable",$G303&lt;&gt;"Annulé",$D303&gt;='Tableau de bord'!$K$5),$D303+$E303,"")</x:f>
      </x:c>
      <x:c r="O303" s="133" t="str">
        <x:f>IF(AND($A303&lt;&gt;"",$B303="RDV commercial",$G303&lt;&gt;"Annulé",$D303&gt;='Tableau de bord'!$K$5),$D303+$E303,"")</x:f>
      </x:c>
    </x:row>
    <x:row r="304">
      <x:c r="D304" s="128"/>
      <x:c r="E304" s="136"/>
      <x:c r="F304" s="136"/>
      <x:c r="K304" s="133"/>
      <x:c r="N304" s="133" t="str">
        <x:f>IF(AND($A304&lt;&gt;"",$B304="RDV comptable",$G304&lt;&gt;"Annulé",$D304&gt;='Tableau de bord'!$K$5),$D304+$E304,"")</x:f>
      </x:c>
      <x:c r="O304" s="133" t="str">
        <x:f>IF(AND($A304&lt;&gt;"",$B304="RDV commercial",$G304&lt;&gt;"Annulé",$D304&gt;='Tableau de bord'!$K$5),$D304+$E304,"")</x:f>
      </x:c>
    </x:row>
    <x:row r="305">
      <x:c r="D305" s="128"/>
      <x:c r="E305" s="136"/>
      <x:c r="F305" s="136"/>
      <x:c r="K305" s="133"/>
      <x:c r="N305" s="133" t="str">
        <x:f>IF(AND($A305&lt;&gt;"",$B305="RDV comptable",$G305&lt;&gt;"Annulé",$D305&gt;='Tableau de bord'!$K$5),$D305+$E305,"")</x:f>
      </x:c>
      <x:c r="O305" s="133" t="str">
        <x:f>IF(AND($A305&lt;&gt;"",$B305="RDV commercial",$G305&lt;&gt;"Annulé",$D305&gt;='Tableau de bord'!$K$5),$D305+$E305,"")</x:f>
      </x:c>
    </x:row>
    <x:row r="306">
      <x:c r="D306" s="128"/>
      <x:c r="E306" s="136"/>
      <x:c r="F306" s="136"/>
      <x:c r="K306" s="133"/>
      <x:c r="N306" s="133" t="str">
        <x:f>IF(AND($A306&lt;&gt;"",$B306="RDV comptable",$G306&lt;&gt;"Annulé",$D306&gt;='Tableau de bord'!$K$5),$D306+$E306,"")</x:f>
      </x:c>
      <x:c r="O306" s="133" t="str">
        <x:f>IF(AND($A306&lt;&gt;"",$B306="RDV commercial",$G306&lt;&gt;"Annulé",$D306&gt;='Tableau de bord'!$K$5),$D306+$E306,"")</x:f>
      </x:c>
    </x:row>
    <x:row r="307">
      <x:c r="D307" s="128"/>
      <x:c r="E307" s="136"/>
      <x:c r="F307" s="136"/>
      <x:c r="K307" s="133"/>
      <x:c r="N307" s="133" t="str">
        <x:f>IF(AND($A307&lt;&gt;"",$B307="RDV comptable",$G307&lt;&gt;"Annulé",$D307&gt;='Tableau de bord'!$K$5),$D307+$E307,"")</x:f>
      </x:c>
      <x:c r="O307" s="133" t="str">
        <x:f>IF(AND($A307&lt;&gt;"",$B307="RDV commercial",$G307&lt;&gt;"Annulé",$D307&gt;='Tableau de bord'!$K$5),$D307+$E307,"")</x:f>
      </x:c>
    </x:row>
    <x:row r="308">
      <x:c r="D308" s="128"/>
      <x:c r="E308" s="136"/>
      <x:c r="F308" s="136"/>
      <x:c r="K308" s="133"/>
      <x:c r="N308" s="133" t="str">
        <x:f>IF(AND($A308&lt;&gt;"",$B308="RDV comptable",$G308&lt;&gt;"Annulé",$D308&gt;='Tableau de bord'!$K$5),$D308+$E308,"")</x:f>
      </x:c>
      <x:c r="O308" s="133" t="str">
        <x:f>IF(AND($A308&lt;&gt;"",$B308="RDV commercial",$G308&lt;&gt;"Annulé",$D308&gt;='Tableau de bord'!$K$5),$D308+$E308,"")</x:f>
      </x:c>
    </x:row>
    <x:row r="309">
      <x:c r="D309" s="128"/>
      <x:c r="E309" s="136"/>
      <x:c r="F309" s="136"/>
      <x:c r="K309" s="133"/>
      <x:c r="N309" s="133" t="str">
        <x:f>IF(AND($A309&lt;&gt;"",$B309="RDV comptable",$G309&lt;&gt;"Annulé",$D309&gt;='Tableau de bord'!$K$5),$D309+$E309,"")</x:f>
      </x:c>
      <x:c r="O309" s="133" t="str">
        <x:f>IF(AND($A309&lt;&gt;"",$B309="RDV commercial",$G309&lt;&gt;"Annulé",$D309&gt;='Tableau de bord'!$K$5),$D309+$E309,"")</x:f>
      </x:c>
    </x:row>
    <x:row r="310">
      <x:c r="D310" s="128"/>
      <x:c r="E310" s="136"/>
      <x:c r="F310" s="136"/>
      <x:c r="K310" s="133"/>
      <x:c r="N310" s="133" t="str">
        <x:f>IF(AND($A310&lt;&gt;"",$B310="RDV comptable",$G310&lt;&gt;"Annulé",$D310&gt;='Tableau de bord'!$K$5),$D310+$E310,"")</x:f>
      </x:c>
      <x:c r="O310" s="133" t="str">
        <x:f>IF(AND($A310&lt;&gt;"",$B310="RDV commercial",$G310&lt;&gt;"Annulé",$D310&gt;='Tableau de bord'!$K$5),$D310+$E310,"")</x:f>
      </x:c>
    </x:row>
    <x:row r="311">
      <x:c r="D311" s="128"/>
      <x:c r="E311" s="136"/>
      <x:c r="F311" s="136"/>
      <x:c r="K311" s="133"/>
      <x:c r="N311" s="133" t="str">
        <x:f>IF(AND($A311&lt;&gt;"",$B311="RDV comptable",$G311&lt;&gt;"Annulé",$D311&gt;='Tableau de bord'!$K$5),$D311+$E311,"")</x:f>
      </x:c>
      <x:c r="O311" s="133" t="str">
        <x:f>IF(AND($A311&lt;&gt;"",$B311="RDV commercial",$G311&lt;&gt;"Annulé",$D311&gt;='Tableau de bord'!$K$5),$D311+$E311,"")</x:f>
      </x:c>
    </x:row>
    <x:row r="312">
      <x:c r="D312" s="128"/>
      <x:c r="E312" s="136"/>
      <x:c r="F312" s="136"/>
      <x:c r="K312" s="133"/>
      <x:c r="N312" s="133" t="str">
        <x:f>IF(AND($A312&lt;&gt;"",$B312="RDV comptable",$G312&lt;&gt;"Annulé",$D312&gt;='Tableau de bord'!$K$5),$D312+$E312,"")</x:f>
      </x:c>
      <x:c r="O312" s="133" t="str">
        <x:f>IF(AND($A312&lt;&gt;"",$B312="RDV commercial",$G312&lt;&gt;"Annulé",$D312&gt;='Tableau de bord'!$K$5),$D312+$E312,"")</x:f>
      </x:c>
    </x:row>
    <x:row r="313">
      <x:c r="D313" s="128"/>
      <x:c r="E313" s="136"/>
      <x:c r="F313" s="136"/>
      <x:c r="K313" s="133"/>
      <x:c r="N313" s="133" t="str">
        <x:f>IF(AND($A313&lt;&gt;"",$B313="RDV comptable",$G313&lt;&gt;"Annulé",$D313&gt;='Tableau de bord'!$K$5),$D313+$E313,"")</x:f>
      </x:c>
      <x:c r="O313" s="133" t="str">
        <x:f>IF(AND($A313&lt;&gt;"",$B313="RDV commercial",$G313&lt;&gt;"Annulé",$D313&gt;='Tableau de bord'!$K$5),$D313+$E313,"")</x:f>
      </x:c>
    </x:row>
    <x:row r="314">
      <x:c r="D314" s="128"/>
      <x:c r="E314" s="136"/>
      <x:c r="F314" s="136"/>
      <x:c r="K314" s="133"/>
      <x:c r="N314" s="133" t="str">
        <x:f>IF(AND($A314&lt;&gt;"",$B314="RDV comptable",$G314&lt;&gt;"Annulé",$D314&gt;='Tableau de bord'!$K$5),$D314+$E314,"")</x:f>
      </x:c>
      <x:c r="O314" s="133" t="str">
        <x:f>IF(AND($A314&lt;&gt;"",$B314="RDV commercial",$G314&lt;&gt;"Annulé",$D314&gt;='Tableau de bord'!$K$5),$D314+$E314,"")</x:f>
      </x:c>
    </x:row>
    <x:row r="315">
      <x:c r="D315" s="128"/>
      <x:c r="E315" s="136"/>
      <x:c r="F315" s="136"/>
      <x:c r="K315" s="133"/>
      <x:c r="N315" s="133" t="str">
        <x:f>IF(AND($A315&lt;&gt;"",$B315="RDV comptable",$G315&lt;&gt;"Annulé",$D315&gt;='Tableau de bord'!$K$5),$D315+$E315,"")</x:f>
      </x:c>
      <x:c r="O315" s="133" t="str">
        <x:f>IF(AND($A315&lt;&gt;"",$B315="RDV commercial",$G315&lt;&gt;"Annulé",$D315&gt;='Tableau de bord'!$K$5),$D315+$E315,"")</x:f>
      </x:c>
    </x:row>
    <x:row r="316">
      <x:c r="D316" s="128"/>
      <x:c r="E316" s="136"/>
      <x:c r="F316" s="136"/>
      <x:c r="K316" s="133"/>
      <x:c r="N316" s="133" t="str">
        <x:f>IF(AND($A316&lt;&gt;"",$B316="RDV comptable",$G316&lt;&gt;"Annulé",$D316&gt;='Tableau de bord'!$K$5),$D316+$E316,"")</x:f>
      </x:c>
      <x:c r="O316" s="133" t="str">
        <x:f>IF(AND($A316&lt;&gt;"",$B316="RDV commercial",$G316&lt;&gt;"Annulé",$D316&gt;='Tableau de bord'!$K$5),$D316+$E316,"")</x:f>
      </x:c>
    </x:row>
    <x:row r="317">
      <x:c r="D317" s="128"/>
      <x:c r="E317" s="136"/>
      <x:c r="F317" s="136"/>
      <x:c r="K317" s="133"/>
      <x:c r="N317" s="133" t="str">
        <x:f>IF(AND($A317&lt;&gt;"",$B317="RDV comptable",$G317&lt;&gt;"Annulé",$D317&gt;='Tableau de bord'!$K$5),$D317+$E317,"")</x:f>
      </x:c>
      <x:c r="O317" s="133" t="str">
        <x:f>IF(AND($A317&lt;&gt;"",$B317="RDV commercial",$G317&lt;&gt;"Annulé",$D317&gt;='Tableau de bord'!$K$5),$D317+$E317,"")</x:f>
      </x:c>
    </x:row>
    <x:row r="318">
      <x:c r="D318" s="128"/>
      <x:c r="E318" s="136"/>
      <x:c r="F318" s="136"/>
      <x:c r="K318" s="133"/>
      <x:c r="N318" s="133" t="str">
        <x:f>IF(AND($A318&lt;&gt;"",$B318="RDV comptable",$G318&lt;&gt;"Annulé",$D318&gt;='Tableau de bord'!$K$5),$D318+$E318,"")</x:f>
      </x:c>
      <x:c r="O318" s="133" t="str">
        <x:f>IF(AND($A318&lt;&gt;"",$B318="RDV commercial",$G318&lt;&gt;"Annulé",$D318&gt;='Tableau de bord'!$K$5),$D318+$E318,"")</x:f>
      </x:c>
    </x:row>
    <x:row r="319">
      <x:c r="D319" s="128"/>
      <x:c r="E319" s="136"/>
      <x:c r="F319" s="136"/>
      <x:c r="K319" s="133"/>
      <x:c r="N319" s="133" t="str">
        <x:f>IF(AND($A319&lt;&gt;"",$B319="RDV comptable",$G319&lt;&gt;"Annulé",$D319&gt;='Tableau de bord'!$K$5),$D319+$E319,"")</x:f>
      </x:c>
      <x:c r="O319" s="133" t="str">
        <x:f>IF(AND($A319&lt;&gt;"",$B319="RDV commercial",$G319&lt;&gt;"Annulé",$D319&gt;='Tableau de bord'!$K$5),$D319+$E319,"")</x:f>
      </x:c>
    </x:row>
    <x:row r="320">
      <x:c r="D320" s="128"/>
      <x:c r="E320" s="136"/>
      <x:c r="F320" s="136"/>
      <x:c r="K320" s="133"/>
      <x:c r="N320" s="133" t="str">
        <x:f>IF(AND($A320&lt;&gt;"",$B320="RDV comptable",$G320&lt;&gt;"Annulé",$D320&gt;='Tableau de bord'!$K$5),$D320+$E320,"")</x:f>
      </x:c>
      <x:c r="O320" s="133" t="str">
        <x:f>IF(AND($A320&lt;&gt;"",$B320="RDV commercial",$G320&lt;&gt;"Annulé",$D320&gt;='Tableau de bord'!$K$5),$D320+$E320,"")</x:f>
      </x:c>
    </x:row>
    <x:row r="321">
      <x:c r="D321" s="128"/>
      <x:c r="E321" s="136"/>
      <x:c r="F321" s="136"/>
      <x:c r="K321" s="133"/>
      <x:c r="N321" s="133" t="str">
        <x:f>IF(AND($A321&lt;&gt;"",$B321="RDV comptable",$G321&lt;&gt;"Annulé",$D321&gt;='Tableau de bord'!$K$5),$D321+$E321,"")</x:f>
      </x:c>
      <x:c r="O321" s="133" t="str">
        <x:f>IF(AND($A321&lt;&gt;"",$B321="RDV commercial",$G321&lt;&gt;"Annulé",$D321&gt;='Tableau de bord'!$K$5),$D321+$E321,"")</x:f>
      </x:c>
    </x:row>
    <x:row r="322">
      <x:c r="D322" s="128"/>
      <x:c r="E322" s="136"/>
      <x:c r="F322" s="136"/>
      <x:c r="K322" s="133"/>
      <x:c r="N322" s="133" t="str">
        <x:f>IF(AND($A322&lt;&gt;"",$B322="RDV comptable",$G322&lt;&gt;"Annulé",$D322&gt;='Tableau de bord'!$K$5),$D322+$E322,"")</x:f>
      </x:c>
      <x:c r="O322" s="133" t="str">
        <x:f>IF(AND($A322&lt;&gt;"",$B322="RDV commercial",$G322&lt;&gt;"Annulé",$D322&gt;='Tableau de bord'!$K$5),$D322+$E322,"")</x:f>
      </x:c>
    </x:row>
    <x:row r="323">
      <x:c r="D323" s="128"/>
      <x:c r="E323" s="136"/>
      <x:c r="F323" s="136"/>
      <x:c r="K323" s="133"/>
      <x:c r="N323" s="133" t="str">
        <x:f>IF(AND($A323&lt;&gt;"",$B323="RDV comptable",$G323&lt;&gt;"Annulé",$D323&gt;='Tableau de bord'!$K$5),$D323+$E323,"")</x:f>
      </x:c>
      <x:c r="O323" s="133" t="str">
        <x:f>IF(AND($A323&lt;&gt;"",$B323="RDV commercial",$G323&lt;&gt;"Annulé",$D323&gt;='Tableau de bord'!$K$5),$D323+$E323,"")</x:f>
      </x:c>
    </x:row>
    <x:row r="324">
      <x:c r="D324" s="128"/>
      <x:c r="E324" s="136"/>
      <x:c r="F324" s="136"/>
      <x:c r="K324" s="133"/>
      <x:c r="N324" s="133" t="str">
        <x:f>IF(AND($A324&lt;&gt;"",$B324="RDV comptable",$G324&lt;&gt;"Annulé",$D324&gt;='Tableau de bord'!$K$5),$D324+$E324,"")</x:f>
      </x:c>
      <x:c r="O324" s="133" t="str">
        <x:f>IF(AND($A324&lt;&gt;"",$B324="RDV commercial",$G324&lt;&gt;"Annulé",$D324&gt;='Tableau de bord'!$K$5),$D324+$E324,"")</x:f>
      </x:c>
    </x:row>
    <x:row r="325">
      <x:c r="D325" s="128"/>
      <x:c r="E325" s="136"/>
      <x:c r="F325" s="136"/>
      <x:c r="K325" s="133"/>
      <x:c r="N325" s="133" t="str">
        <x:f>IF(AND($A325&lt;&gt;"",$B325="RDV comptable",$G325&lt;&gt;"Annulé",$D325&gt;='Tableau de bord'!$K$5),$D325+$E325,"")</x:f>
      </x:c>
      <x:c r="O325" s="133" t="str">
        <x:f>IF(AND($A325&lt;&gt;"",$B325="RDV commercial",$G325&lt;&gt;"Annulé",$D325&gt;='Tableau de bord'!$K$5),$D325+$E325,"")</x:f>
      </x:c>
    </x:row>
    <x:row r="326">
      <x:c r="D326" s="128"/>
      <x:c r="E326" s="136"/>
      <x:c r="F326" s="136"/>
      <x:c r="K326" s="133"/>
      <x:c r="N326" s="133" t="str">
        <x:f>IF(AND($A326&lt;&gt;"",$B326="RDV comptable",$G326&lt;&gt;"Annulé",$D326&gt;='Tableau de bord'!$K$5),$D326+$E326,"")</x:f>
      </x:c>
      <x:c r="O326" s="133" t="str">
        <x:f>IF(AND($A326&lt;&gt;"",$B326="RDV commercial",$G326&lt;&gt;"Annulé",$D326&gt;='Tableau de bord'!$K$5),$D326+$E326,"")</x:f>
      </x:c>
    </x:row>
    <x:row r="327">
      <x:c r="D327" s="128"/>
      <x:c r="E327" s="136"/>
      <x:c r="F327" s="136"/>
      <x:c r="K327" s="133"/>
      <x:c r="N327" s="133" t="str">
        <x:f>IF(AND($A327&lt;&gt;"",$B327="RDV comptable",$G327&lt;&gt;"Annulé",$D327&gt;='Tableau de bord'!$K$5),$D327+$E327,"")</x:f>
      </x:c>
      <x:c r="O327" s="133" t="str">
        <x:f>IF(AND($A327&lt;&gt;"",$B327="RDV commercial",$G327&lt;&gt;"Annulé",$D327&gt;='Tableau de bord'!$K$5),$D327+$E327,"")</x:f>
      </x:c>
    </x:row>
    <x:row r="328">
      <x:c r="D328" s="128"/>
      <x:c r="E328" s="136"/>
      <x:c r="F328" s="136"/>
      <x:c r="K328" s="133"/>
      <x:c r="N328" s="133" t="str">
        <x:f>IF(AND($A328&lt;&gt;"",$B328="RDV comptable",$G328&lt;&gt;"Annulé",$D328&gt;='Tableau de bord'!$K$5),$D328+$E328,"")</x:f>
      </x:c>
      <x:c r="O328" s="133" t="str">
        <x:f>IF(AND($A328&lt;&gt;"",$B328="RDV commercial",$G328&lt;&gt;"Annulé",$D328&gt;='Tableau de bord'!$K$5),$D328+$E328,"")</x:f>
      </x:c>
    </x:row>
    <x:row r="329">
      <x:c r="D329" s="128"/>
      <x:c r="E329" s="136"/>
      <x:c r="F329" s="136"/>
      <x:c r="K329" s="133"/>
      <x:c r="N329" s="133" t="str">
        <x:f>IF(AND($A329&lt;&gt;"",$B329="RDV comptable",$G329&lt;&gt;"Annulé",$D329&gt;='Tableau de bord'!$K$5),$D329+$E329,"")</x:f>
      </x:c>
      <x:c r="O329" s="133" t="str">
        <x:f>IF(AND($A329&lt;&gt;"",$B329="RDV commercial",$G329&lt;&gt;"Annulé",$D329&gt;='Tableau de bord'!$K$5),$D329+$E329,"")</x:f>
      </x:c>
    </x:row>
    <x:row r="330">
      <x:c r="D330" s="128"/>
      <x:c r="E330" s="136"/>
      <x:c r="F330" s="136"/>
      <x:c r="K330" s="133"/>
      <x:c r="N330" s="133" t="str">
        <x:f>IF(AND($A330&lt;&gt;"",$B330="RDV comptable",$G330&lt;&gt;"Annulé",$D330&gt;='Tableau de bord'!$K$5),$D330+$E330,"")</x:f>
      </x:c>
      <x:c r="O330" s="133" t="str">
        <x:f>IF(AND($A330&lt;&gt;"",$B330="RDV commercial",$G330&lt;&gt;"Annulé",$D330&gt;='Tableau de bord'!$K$5),$D330+$E330,"")</x:f>
      </x:c>
    </x:row>
    <x:row r="331">
      <x:c r="D331" s="128"/>
      <x:c r="E331" s="136"/>
      <x:c r="F331" s="136"/>
      <x:c r="K331" s="133"/>
      <x:c r="N331" s="133" t="str">
        <x:f>IF(AND($A331&lt;&gt;"",$B331="RDV comptable",$G331&lt;&gt;"Annulé",$D331&gt;='Tableau de bord'!$K$5),$D331+$E331,"")</x:f>
      </x:c>
      <x:c r="O331" s="133" t="str">
        <x:f>IF(AND($A331&lt;&gt;"",$B331="RDV commercial",$G331&lt;&gt;"Annulé",$D331&gt;='Tableau de bord'!$K$5),$D331+$E331,"")</x:f>
      </x:c>
    </x:row>
    <x:row r="332">
      <x:c r="D332" s="128"/>
      <x:c r="E332" s="136"/>
      <x:c r="F332" s="136"/>
      <x:c r="K332" s="133"/>
      <x:c r="N332" s="133" t="str">
        <x:f>IF(AND($A332&lt;&gt;"",$B332="RDV comptable",$G332&lt;&gt;"Annulé",$D332&gt;='Tableau de bord'!$K$5),$D332+$E332,"")</x:f>
      </x:c>
      <x:c r="O332" s="133" t="str">
        <x:f>IF(AND($A332&lt;&gt;"",$B332="RDV commercial",$G332&lt;&gt;"Annulé",$D332&gt;='Tableau de bord'!$K$5),$D332+$E332,"")</x:f>
      </x:c>
    </x:row>
    <x:row r="333">
      <x:c r="D333" s="128"/>
      <x:c r="E333" s="136"/>
      <x:c r="F333" s="136"/>
      <x:c r="K333" s="133"/>
      <x:c r="N333" s="133" t="str">
        <x:f>IF(AND($A333&lt;&gt;"",$B333="RDV comptable",$G333&lt;&gt;"Annulé",$D333&gt;='Tableau de bord'!$K$5),$D333+$E333,"")</x:f>
      </x:c>
      <x:c r="O333" s="133" t="str">
        <x:f>IF(AND($A333&lt;&gt;"",$B333="RDV commercial",$G333&lt;&gt;"Annulé",$D333&gt;='Tableau de bord'!$K$5),$D333+$E333,"")</x:f>
      </x:c>
    </x:row>
    <x:row r="334">
      <x:c r="D334" s="128"/>
      <x:c r="E334" s="136"/>
      <x:c r="F334" s="136"/>
      <x:c r="K334" s="133"/>
      <x:c r="N334" s="133" t="str">
        <x:f>IF(AND($A334&lt;&gt;"",$B334="RDV comptable",$G334&lt;&gt;"Annulé",$D334&gt;='Tableau de bord'!$K$5),$D334+$E334,"")</x:f>
      </x:c>
      <x:c r="O334" s="133" t="str">
        <x:f>IF(AND($A334&lt;&gt;"",$B334="RDV commercial",$G334&lt;&gt;"Annulé",$D334&gt;='Tableau de bord'!$K$5),$D334+$E334,"")</x:f>
      </x:c>
    </x:row>
    <x:row r="335">
      <x:c r="D335" s="128"/>
      <x:c r="E335" s="136"/>
      <x:c r="F335" s="136"/>
      <x:c r="K335" s="133"/>
      <x:c r="N335" s="133" t="str">
        <x:f>IF(AND($A335&lt;&gt;"",$B335="RDV comptable",$G335&lt;&gt;"Annulé",$D335&gt;='Tableau de bord'!$K$5),$D335+$E335,"")</x:f>
      </x:c>
      <x:c r="O335" s="133" t="str">
        <x:f>IF(AND($A335&lt;&gt;"",$B335="RDV commercial",$G335&lt;&gt;"Annulé",$D335&gt;='Tableau de bord'!$K$5),$D335+$E335,"")</x:f>
      </x:c>
    </x:row>
    <x:row r="336">
      <x:c r="D336" s="128"/>
      <x:c r="E336" s="136"/>
      <x:c r="F336" s="136"/>
      <x:c r="K336" s="133"/>
      <x:c r="N336" s="133" t="str">
        <x:f>IF(AND($A336&lt;&gt;"",$B336="RDV comptable",$G336&lt;&gt;"Annulé",$D336&gt;='Tableau de bord'!$K$5),$D336+$E336,"")</x:f>
      </x:c>
      <x:c r="O336" s="133" t="str">
        <x:f>IF(AND($A336&lt;&gt;"",$B336="RDV commercial",$G336&lt;&gt;"Annulé",$D336&gt;='Tableau de bord'!$K$5),$D336+$E336,"")</x:f>
      </x:c>
    </x:row>
    <x:row r="337">
      <x:c r="D337" s="128"/>
      <x:c r="E337" s="136"/>
      <x:c r="F337" s="136"/>
      <x:c r="K337" s="133"/>
      <x:c r="N337" s="133" t="str">
        <x:f>IF(AND($A337&lt;&gt;"",$B337="RDV comptable",$G337&lt;&gt;"Annulé",$D337&gt;='Tableau de bord'!$K$5),$D337+$E337,"")</x:f>
      </x:c>
      <x:c r="O337" s="133" t="str">
        <x:f>IF(AND($A337&lt;&gt;"",$B337="RDV commercial",$G337&lt;&gt;"Annulé",$D337&gt;='Tableau de bord'!$K$5),$D337+$E337,"")</x:f>
      </x:c>
    </x:row>
    <x:row r="338">
      <x:c r="D338" s="128"/>
      <x:c r="E338" s="136"/>
      <x:c r="F338" s="136"/>
      <x:c r="K338" s="133"/>
      <x:c r="N338" s="133" t="str">
        <x:f>IF(AND($A338&lt;&gt;"",$B338="RDV comptable",$G338&lt;&gt;"Annulé",$D338&gt;='Tableau de bord'!$K$5),$D338+$E338,"")</x:f>
      </x:c>
      <x:c r="O338" s="133" t="str">
        <x:f>IF(AND($A338&lt;&gt;"",$B338="RDV commercial",$G338&lt;&gt;"Annulé",$D338&gt;='Tableau de bord'!$K$5),$D338+$E338,"")</x:f>
      </x:c>
    </x:row>
    <x:row r="339">
      <x:c r="D339" s="128"/>
      <x:c r="E339" s="136"/>
      <x:c r="F339" s="136"/>
      <x:c r="K339" s="133"/>
      <x:c r="N339" s="133" t="str">
        <x:f>IF(AND($A339&lt;&gt;"",$B339="RDV comptable",$G339&lt;&gt;"Annulé",$D339&gt;='Tableau de bord'!$K$5),$D339+$E339,"")</x:f>
      </x:c>
      <x:c r="O339" s="133" t="str">
        <x:f>IF(AND($A339&lt;&gt;"",$B339="RDV commercial",$G339&lt;&gt;"Annulé",$D339&gt;='Tableau de bord'!$K$5),$D339+$E339,"")</x:f>
      </x:c>
    </x:row>
    <x:row r="340">
      <x:c r="D340" s="128"/>
      <x:c r="E340" s="136"/>
      <x:c r="F340" s="136"/>
      <x:c r="K340" s="133"/>
      <x:c r="N340" s="133" t="str">
        <x:f>IF(AND($A340&lt;&gt;"",$B340="RDV comptable",$G340&lt;&gt;"Annulé",$D340&gt;='Tableau de bord'!$K$5),$D340+$E340,"")</x:f>
      </x:c>
      <x:c r="O340" s="133" t="str">
        <x:f>IF(AND($A340&lt;&gt;"",$B340="RDV commercial",$G340&lt;&gt;"Annulé",$D340&gt;='Tableau de bord'!$K$5),$D340+$E340,"")</x:f>
      </x:c>
    </x:row>
    <x:row r="341">
      <x:c r="D341" s="128"/>
      <x:c r="E341" s="136"/>
      <x:c r="F341" s="136"/>
      <x:c r="K341" s="133"/>
      <x:c r="N341" s="133" t="str">
        <x:f>IF(AND($A341&lt;&gt;"",$B341="RDV comptable",$G341&lt;&gt;"Annulé",$D341&gt;='Tableau de bord'!$K$5),$D341+$E341,"")</x:f>
      </x:c>
      <x:c r="O341" s="133" t="str">
        <x:f>IF(AND($A341&lt;&gt;"",$B341="RDV commercial",$G341&lt;&gt;"Annulé",$D341&gt;='Tableau de bord'!$K$5),$D341+$E341,"")</x:f>
      </x:c>
    </x:row>
    <x:row r="342">
      <x:c r="D342" s="128"/>
      <x:c r="E342" s="136"/>
      <x:c r="F342" s="136"/>
      <x:c r="K342" s="133"/>
      <x:c r="N342" s="133" t="str">
        <x:f>IF(AND($A342&lt;&gt;"",$B342="RDV comptable",$G342&lt;&gt;"Annulé",$D342&gt;='Tableau de bord'!$K$5),$D342+$E342,"")</x:f>
      </x:c>
      <x:c r="O342" s="133" t="str">
        <x:f>IF(AND($A342&lt;&gt;"",$B342="RDV commercial",$G342&lt;&gt;"Annulé",$D342&gt;='Tableau de bord'!$K$5),$D342+$E342,"")</x:f>
      </x:c>
    </x:row>
    <x:row r="343">
      <x:c r="D343" s="128"/>
      <x:c r="E343" s="136"/>
      <x:c r="F343" s="136"/>
      <x:c r="K343" s="133"/>
      <x:c r="N343" s="133" t="str">
        <x:f>IF(AND($A343&lt;&gt;"",$B343="RDV comptable",$G343&lt;&gt;"Annulé",$D343&gt;='Tableau de bord'!$K$5),$D343+$E343,"")</x:f>
      </x:c>
      <x:c r="O343" s="133" t="str">
        <x:f>IF(AND($A343&lt;&gt;"",$B343="RDV commercial",$G343&lt;&gt;"Annulé",$D343&gt;='Tableau de bord'!$K$5),$D343+$E343,"")</x:f>
      </x:c>
    </x:row>
    <x:row r="344">
      <x:c r="D344" s="128"/>
      <x:c r="E344" s="136"/>
      <x:c r="F344" s="136"/>
      <x:c r="K344" s="133"/>
      <x:c r="N344" s="133" t="str">
        <x:f>IF(AND($A344&lt;&gt;"",$B344="RDV comptable",$G344&lt;&gt;"Annulé",$D344&gt;='Tableau de bord'!$K$5),$D344+$E344,"")</x:f>
      </x:c>
      <x:c r="O344" s="133" t="str">
        <x:f>IF(AND($A344&lt;&gt;"",$B344="RDV commercial",$G344&lt;&gt;"Annulé",$D344&gt;='Tableau de bord'!$K$5),$D344+$E344,"")</x:f>
      </x:c>
    </x:row>
    <x:row r="345">
      <x:c r="D345" s="128"/>
      <x:c r="E345" s="136"/>
      <x:c r="F345" s="136"/>
      <x:c r="K345" s="133"/>
      <x:c r="N345" s="133" t="str">
        <x:f>IF(AND($A345&lt;&gt;"",$B345="RDV comptable",$G345&lt;&gt;"Annulé",$D345&gt;='Tableau de bord'!$K$5),$D345+$E345,"")</x:f>
      </x:c>
      <x:c r="O345" s="133" t="str">
        <x:f>IF(AND($A345&lt;&gt;"",$B345="RDV commercial",$G345&lt;&gt;"Annulé",$D345&gt;='Tableau de bord'!$K$5),$D345+$E345,"")</x:f>
      </x:c>
    </x:row>
    <x:row r="346">
      <x:c r="D346" s="128"/>
      <x:c r="E346" s="136"/>
      <x:c r="F346" s="136"/>
      <x:c r="K346" s="133"/>
      <x:c r="N346" s="133" t="str">
        <x:f>IF(AND($A346&lt;&gt;"",$B346="RDV comptable",$G346&lt;&gt;"Annulé",$D346&gt;='Tableau de bord'!$K$5),$D346+$E346,"")</x:f>
      </x:c>
      <x:c r="O346" s="133" t="str">
        <x:f>IF(AND($A346&lt;&gt;"",$B346="RDV commercial",$G346&lt;&gt;"Annulé",$D346&gt;='Tableau de bord'!$K$5),$D346+$E346,"")</x:f>
      </x:c>
    </x:row>
    <x:row r="347">
      <x:c r="D347" s="128"/>
      <x:c r="E347" s="136"/>
      <x:c r="F347" s="136"/>
      <x:c r="K347" s="133"/>
      <x:c r="N347" s="133" t="str">
        <x:f>IF(AND($A347&lt;&gt;"",$B347="RDV comptable",$G347&lt;&gt;"Annulé",$D347&gt;='Tableau de bord'!$K$5),$D347+$E347,"")</x:f>
      </x:c>
      <x:c r="O347" s="133" t="str">
        <x:f>IF(AND($A347&lt;&gt;"",$B347="RDV commercial",$G347&lt;&gt;"Annulé",$D347&gt;='Tableau de bord'!$K$5),$D347+$E347,"")</x:f>
      </x:c>
    </x:row>
    <x:row r="348">
      <x:c r="D348" s="128"/>
      <x:c r="E348" s="136"/>
      <x:c r="F348" s="136"/>
      <x:c r="K348" s="133"/>
      <x:c r="N348" s="133" t="str">
        <x:f>IF(AND($A348&lt;&gt;"",$B348="RDV comptable",$G348&lt;&gt;"Annulé",$D348&gt;='Tableau de bord'!$K$5),$D348+$E348,"")</x:f>
      </x:c>
      <x:c r="O348" s="133" t="str">
        <x:f>IF(AND($A348&lt;&gt;"",$B348="RDV commercial",$G348&lt;&gt;"Annulé",$D348&gt;='Tableau de bord'!$K$5),$D348+$E348,"")</x:f>
      </x:c>
    </x:row>
    <x:row r="349">
      <x:c r="D349" s="128"/>
      <x:c r="E349" s="136"/>
      <x:c r="F349" s="136"/>
      <x:c r="K349" s="133"/>
      <x:c r="N349" s="133" t="str">
        <x:f>IF(AND($A349&lt;&gt;"",$B349="RDV comptable",$G349&lt;&gt;"Annulé",$D349&gt;='Tableau de bord'!$K$5),$D349+$E349,"")</x:f>
      </x:c>
      <x:c r="O349" s="133" t="str">
        <x:f>IF(AND($A349&lt;&gt;"",$B349="RDV commercial",$G349&lt;&gt;"Annulé",$D349&gt;='Tableau de bord'!$K$5),$D349+$E349,"")</x:f>
      </x:c>
    </x:row>
    <x:row r="350">
      <x:c r="D350" s="128"/>
      <x:c r="E350" s="136"/>
      <x:c r="F350" s="136"/>
      <x:c r="K350" s="133"/>
      <x:c r="N350" s="133" t="str">
        <x:f>IF(AND($A350&lt;&gt;"",$B350="RDV comptable",$G350&lt;&gt;"Annulé",$D350&gt;='Tableau de bord'!$K$5),$D350+$E350,"")</x:f>
      </x:c>
      <x:c r="O350" s="133" t="str">
        <x:f>IF(AND($A350&lt;&gt;"",$B350="RDV commercial",$G350&lt;&gt;"Annulé",$D350&gt;='Tableau de bord'!$K$5),$D350+$E350,"")</x:f>
      </x:c>
    </x:row>
    <x:row r="351">
      <x:c r="D351" s="128"/>
      <x:c r="E351" s="136"/>
      <x:c r="F351" s="136"/>
      <x:c r="K351" s="133"/>
      <x:c r="N351" s="133" t="str">
        <x:f>IF(AND($A351&lt;&gt;"",$B351="RDV comptable",$G351&lt;&gt;"Annulé",$D351&gt;='Tableau de bord'!$K$5),$D351+$E351,"")</x:f>
      </x:c>
      <x:c r="O351" s="133" t="str">
        <x:f>IF(AND($A351&lt;&gt;"",$B351="RDV commercial",$G351&lt;&gt;"Annulé",$D351&gt;='Tableau de bord'!$K$5),$D351+$E351,"")</x:f>
      </x:c>
    </x:row>
    <x:row r="352">
      <x:c r="D352" s="128"/>
      <x:c r="E352" s="136"/>
      <x:c r="F352" s="136"/>
      <x:c r="K352" s="133"/>
      <x:c r="N352" s="133" t="str">
        <x:f>IF(AND($A352&lt;&gt;"",$B352="RDV comptable",$G352&lt;&gt;"Annulé",$D352&gt;='Tableau de bord'!$K$5),$D352+$E352,"")</x:f>
      </x:c>
      <x:c r="O352" s="133" t="str">
        <x:f>IF(AND($A352&lt;&gt;"",$B352="RDV commercial",$G352&lt;&gt;"Annulé",$D352&gt;='Tableau de bord'!$K$5),$D352+$E352,"")</x:f>
      </x:c>
    </x:row>
    <x:row r="353">
      <x:c r="D353" s="128"/>
      <x:c r="E353" s="136"/>
      <x:c r="F353" s="136"/>
      <x:c r="K353" s="133"/>
      <x:c r="N353" s="133" t="str">
        <x:f>IF(AND($A353&lt;&gt;"",$B353="RDV comptable",$G353&lt;&gt;"Annulé",$D353&gt;='Tableau de bord'!$K$5),$D353+$E353,"")</x:f>
      </x:c>
      <x:c r="O353" s="133" t="str">
        <x:f>IF(AND($A353&lt;&gt;"",$B353="RDV commercial",$G353&lt;&gt;"Annulé",$D353&gt;='Tableau de bord'!$K$5),$D353+$E353,"")</x:f>
      </x:c>
    </x:row>
    <x:row r="354">
      <x:c r="D354" s="128"/>
      <x:c r="E354" s="136"/>
      <x:c r="F354" s="136"/>
      <x:c r="K354" s="133"/>
      <x:c r="N354" s="133" t="str">
        <x:f>IF(AND($A354&lt;&gt;"",$B354="RDV comptable",$G354&lt;&gt;"Annulé",$D354&gt;='Tableau de bord'!$K$5),$D354+$E354,"")</x:f>
      </x:c>
      <x:c r="O354" s="133" t="str">
        <x:f>IF(AND($A354&lt;&gt;"",$B354="RDV commercial",$G354&lt;&gt;"Annulé",$D354&gt;='Tableau de bord'!$K$5),$D354+$E354,"")</x:f>
      </x:c>
    </x:row>
    <x:row r="355">
      <x:c r="D355" s="128"/>
      <x:c r="E355" s="136"/>
      <x:c r="F355" s="136"/>
      <x:c r="K355" s="133"/>
      <x:c r="N355" s="133" t="str">
        <x:f>IF(AND($A355&lt;&gt;"",$B355="RDV comptable",$G355&lt;&gt;"Annulé",$D355&gt;='Tableau de bord'!$K$5),$D355+$E355,"")</x:f>
      </x:c>
      <x:c r="O355" s="133" t="str">
        <x:f>IF(AND($A355&lt;&gt;"",$B355="RDV commercial",$G355&lt;&gt;"Annulé",$D355&gt;='Tableau de bord'!$K$5),$D355+$E355,"")</x:f>
      </x:c>
    </x:row>
    <x:row r="356">
      <x:c r="D356" s="128"/>
      <x:c r="E356" s="136"/>
      <x:c r="F356" s="136"/>
      <x:c r="K356" s="133"/>
      <x:c r="N356" s="133" t="str">
        <x:f>IF(AND($A356&lt;&gt;"",$B356="RDV comptable",$G356&lt;&gt;"Annulé",$D356&gt;='Tableau de bord'!$K$5),$D356+$E356,"")</x:f>
      </x:c>
      <x:c r="O356" s="133" t="str">
        <x:f>IF(AND($A356&lt;&gt;"",$B356="RDV commercial",$G356&lt;&gt;"Annulé",$D356&gt;='Tableau de bord'!$K$5),$D356+$E356,"")</x:f>
      </x:c>
    </x:row>
    <x:row r="357">
      <x:c r="D357" s="128"/>
      <x:c r="E357" s="136"/>
      <x:c r="F357" s="136"/>
      <x:c r="K357" s="133"/>
      <x:c r="N357" s="133" t="str">
        <x:f>IF(AND($A357&lt;&gt;"",$B357="RDV comptable",$G357&lt;&gt;"Annulé",$D357&gt;='Tableau de bord'!$K$5),$D357+$E357,"")</x:f>
      </x:c>
      <x:c r="O357" s="133" t="str">
        <x:f>IF(AND($A357&lt;&gt;"",$B357="RDV commercial",$G357&lt;&gt;"Annulé",$D357&gt;='Tableau de bord'!$K$5),$D357+$E357,"")</x:f>
      </x:c>
    </x:row>
    <x:row r="358">
      <x:c r="D358" s="128"/>
      <x:c r="E358" s="136"/>
      <x:c r="F358" s="136"/>
      <x:c r="K358" s="133"/>
      <x:c r="N358" s="133" t="str">
        <x:f>IF(AND($A358&lt;&gt;"",$B358="RDV comptable",$G358&lt;&gt;"Annulé",$D358&gt;='Tableau de bord'!$K$5),$D358+$E358,"")</x:f>
      </x:c>
      <x:c r="O358" s="133" t="str">
        <x:f>IF(AND($A358&lt;&gt;"",$B358="RDV commercial",$G358&lt;&gt;"Annulé",$D358&gt;='Tableau de bord'!$K$5),$D358+$E358,"")</x:f>
      </x:c>
    </x:row>
    <x:row r="359">
      <x:c r="D359" s="128"/>
      <x:c r="E359" s="136"/>
      <x:c r="F359" s="136"/>
      <x:c r="K359" s="133"/>
      <x:c r="N359" s="133" t="str">
        <x:f>IF(AND($A359&lt;&gt;"",$B359="RDV comptable",$G359&lt;&gt;"Annulé",$D359&gt;='Tableau de bord'!$K$5),$D359+$E359,"")</x:f>
      </x:c>
      <x:c r="O359" s="133" t="str">
        <x:f>IF(AND($A359&lt;&gt;"",$B359="RDV commercial",$G359&lt;&gt;"Annulé",$D359&gt;='Tableau de bord'!$K$5),$D359+$E359,"")</x:f>
      </x:c>
    </x:row>
    <x:row r="360">
      <x:c r="D360" s="128"/>
      <x:c r="E360" s="136"/>
      <x:c r="F360" s="136"/>
      <x:c r="K360" s="133"/>
      <x:c r="N360" s="133" t="str">
        <x:f>IF(AND($A360&lt;&gt;"",$B360="RDV comptable",$G360&lt;&gt;"Annulé",$D360&gt;='Tableau de bord'!$K$5),$D360+$E360,"")</x:f>
      </x:c>
      <x:c r="O360" s="133" t="str">
        <x:f>IF(AND($A360&lt;&gt;"",$B360="RDV commercial",$G360&lt;&gt;"Annulé",$D360&gt;='Tableau de bord'!$K$5),$D360+$E360,"")</x:f>
      </x:c>
    </x:row>
    <x:row r="361">
      <x:c r="D361" s="128"/>
      <x:c r="E361" s="136"/>
      <x:c r="F361" s="136"/>
      <x:c r="K361" s="133"/>
      <x:c r="N361" s="133" t="str">
        <x:f>IF(AND($A361&lt;&gt;"",$B361="RDV comptable",$G361&lt;&gt;"Annulé",$D361&gt;='Tableau de bord'!$K$5),$D361+$E361,"")</x:f>
      </x:c>
      <x:c r="O361" s="133" t="str">
        <x:f>IF(AND($A361&lt;&gt;"",$B361="RDV commercial",$G361&lt;&gt;"Annulé",$D361&gt;='Tableau de bord'!$K$5),$D361+$E361,"")</x:f>
      </x:c>
    </x:row>
    <x:row r="362">
      <x:c r="D362" s="128"/>
      <x:c r="E362" s="136"/>
      <x:c r="F362" s="136"/>
      <x:c r="K362" s="133"/>
      <x:c r="N362" s="133" t="str">
        <x:f>IF(AND($A362&lt;&gt;"",$B362="RDV comptable",$G362&lt;&gt;"Annulé",$D362&gt;='Tableau de bord'!$K$5),$D362+$E362,"")</x:f>
      </x:c>
      <x:c r="O362" s="133" t="str">
        <x:f>IF(AND($A362&lt;&gt;"",$B362="RDV commercial",$G362&lt;&gt;"Annulé",$D362&gt;='Tableau de bord'!$K$5),$D362+$E362,"")</x:f>
      </x:c>
    </x:row>
    <x:row r="363">
      <x:c r="D363" s="128"/>
      <x:c r="E363" s="136"/>
      <x:c r="F363" s="136"/>
      <x:c r="K363" s="133"/>
      <x:c r="N363" s="133" t="str">
        <x:f>IF(AND($A363&lt;&gt;"",$B363="RDV comptable",$G363&lt;&gt;"Annulé",$D363&gt;='Tableau de bord'!$K$5),$D363+$E363,"")</x:f>
      </x:c>
      <x:c r="O363" s="133" t="str">
        <x:f>IF(AND($A363&lt;&gt;"",$B363="RDV commercial",$G363&lt;&gt;"Annulé",$D363&gt;='Tableau de bord'!$K$5),$D363+$E363,"")</x:f>
      </x:c>
    </x:row>
    <x:row r="364">
      <x:c r="D364" s="128"/>
      <x:c r="E364" s="136"/>
      <x:c r="F364" s="136"/>
      <x:c r="K364" s="133"/>
      <x:c r="N364" s="133" t="str">
        <x:f>IF(AND($A364&lt;&gt;"",$B364="RDV comptable",$G364&lt;&gt;"Annulé",$D364&gt;='Tableau de bord'!$K$5),$D364+$E364,"")</x:f>
      </x:c>
      <x:c r="O364" s="133" t="str">
        <x:f>IF(AND($A364&lt;&gt;"",$B364="RDV commercial",$G364&lt;&gt;"Annulé",$D364&gt;='Tableau de bord'!$K$5),$D364+$E364,"")</x:f>
      </x:c>
    </x:row>
    <x:row r="365">
      <x:c r="D365" s="128"/>
      <x:c r="E365" s="136"/>
      <x:c r="F365" s="136"/>
      <x:c r="K365" s="133"/>
      <x:c r="N365" s="133" t="str">
        <x:f>IF(AND($A365&lt;&gt;"",$B365="RDV comptable",$G365&lt;&gt;"Annulé",$D365&gt;='Tableau de bord'!$K$5),$D365+$E365,"")</x:f>
      </x:c>
      <x:c r="O365" s="133" t="str">
        <x:f>IF(AND($A365&lt;&gt;"",$B365="RDV commercial",$G365&lt;&gt;"Annulé",$D365&gt;='Tableau de bord'!$K$5),$D365+$E365,"")</x:f>
      </x:c>
    </x:row>
    <x:row r="366">
      <x:c r="D366" s="128"/>
      <x:c r="E366" s="136"/>
      <x:c r="F366" s="136"/>
      <x:c r="K366" s="133"/>
      <x:c r="N366" s="133" t="str">
        <x:f>IF(AND($A366&lt;&gt;"",$B366="RDV comptable",$G366&lt;&gt;"Annulé",$D366&gt;='Tableau de bord'!$K$5),$D366+$E366,"")</x:f>
      </x:c>
      <x:c r="O366" s="133" t="str">
        <x:f>IF(AND($A366&lt;&gt;"",$B366="RDV commercial",$G366&lt;&gt;"Annulé",$D366&gt;='Tableau de bord'!$K$5),$D366+$E366,"")</x:f>
      </x:c>
    </x:row>
    <x:row r="367">
      <x:c r="D367" s="128"/>
      <x:c r="E367" s="136"/>
      <x:c r="F367" s="136"/>
      <x:c r="K367" s="133"/>
      <x:c r="N367" s="133" t="str">
        <x:f>IF(AND($A367&lt;&gt;"",$B367="RDV comptable",$G367&lt;&gt;"Annulé",$D367&gt;='Tableau de bord'!$K$5),$D367+$E367,"")</x:f>
      </x:c>
      <x:c r="O367" s="133" t="str">
        <x:f>IF(AND($A367&lt;&gt;"",$B367="RDV commercial",$G367&lt;&gt;"Annulé",$D367&gt;='Tableau de bord'!$K$5),$D367+$E367,"")</x:f>
      </x:c>
    </x:row>
    <x:row r="368">
      <x:c r="D368" s="128"/>
      <x:c r="E368" s="136"/>
      <x:c r="F368" s="136"/>
      <x:c r="K368" s="133"/>
      <x:c r="N368" s="133" t="str">
        <x:f>IF(AND($A368&lt;&gt;"",$B368="RDV comptable",$G368&lt;&gt;"Annulé",$D368&gt;='Tableau de bord'!$K$5),$D368+$E368,"")</x:f>
      </x:c>
      <x:c r="O368" s="133" t="str">
        <x:f>IF(AND($A368&lt;&gt;"",$B368="RDV commercial",$G368&lt;&gt;"Annulé",$D368&gt;='Tableau de bord'!$K$5),$D368+$E368,"")</x:f>
      </x:c>
    </x:row>
    <x:row r="369">
      <x:c r="D369" s="128"/>
      <x:c r="E369" s="136"/>
      <x:c r="F369" s="136"/>
      <x:c r="K369" s="133"/>
      <x:c r="N369" s="133" t="str">
        <x:f>IF(AND($A369&lt;&gt;"",$B369="RDV comptable",$G369&lt;&gt;"Annulé",$D369&gt;='Tableau de bord'!$K$5),$D369+$E369,"")</x:f>
      </x:c>
      <x:c r="O369" s="133" t="str">
        <x:f>IF(AND($A369&lt;&gt;"",$B369="RDV commercial",$G369&lt;&gt;"Annulé",$D369&gt;='Tableau de bord'!$K$5),$D369+$E369,"")</x:f>
      </x:c>
    </x:row>
    <x:row r="370">
      <x:c r="D370" s="128"/>
      <x:c r="E370" s="136"/>
      <x:c r="F370" s="136"/>
      <x:c r="K370" s="133"/>
      <x:c r="N370" s="133" t="str">
        <x:f>IF(AND($A370&lt;&gt;"",$B370="RDV comptable",$G370&lt;&gt;"Annulé",$D370&gt;='Tableau de bord'!$K$5),$D370+$E370,"")</x:f>
      </x:c>
      <x:c r="O370" s="133" t="str">
        <x:f>IF(AND($A370&lt;&gt;"",$B370="RDV commercial",$G370&lt;&gt;"Annulé",$D370&gt;='Tableau de bord'!$K$5),$D370+$E370,"")</x:f>
      </x:c>
    </x:row>
    <x:row r="371">
      <x:c r="D371" s="128"/>
      <x:c r="E371" s="136"/>
      <x:c r="F371" s="136"/>
      <x:c r="K371" s="133"/>
      <x:c r="N371" s="133" t="str">
        <x:f>IF(AND($A371&lt;&gt;"",$B371="RDV comptable",$G371&lt;&gt;"Annulé",$D371&gt;='Tableau de bord'!$K$5),$D371+$E371,"")</x:f>
      </x:c>
      <x:c r="O371" s="133" t="str">
        <x:f>IF(AND($A371&lt;&gt;"",$B371="RDV commercial",$G371&lt;&gt;"Annulé",$D371&gt;='Tableau de bord'!$K$5),$D371+$E371,"")</x:f>
      </x:c>
    </x:row>
    <x:row r="372">
      <x:c r="D372" s="128"/>
      <x:c r="E372" s="136"/>
      <x:c r="F372" s="136"/>
      <x:c r="K372" s="133"/>
      <x:c r="N372" s="133" t="str">
        <x:f>IF(AND($A372&lt;&gt;"",$B372="RDV comptable",$G372&lt;&gt;"Annulé",$D372&gt;='Tableau de bord'!$K$5),$D372+$E372,"")</x:f>
      </x:c>
      <x:c r="O372" s="133" t="str">
        <x:f>IF(AND($A372&lt;&gt;"",$B372="RDV commercial",$G372&lt;&gt;"Annulé",$D372&gt;='Tableau de bord'!$K$5),$D372+$E372,"")</x:f>
      </x:c>
    </x:row>
    <x:row r="373">
      <x:c r="D373" s="128"/>
      <x:c r="E373" s="136"/>
      <x:c r="F373" s="136"/>
      <x:c r="K373" s="133"/>
      <x:c r="N373" s="133" t="str">
        <x:f>IF(AND($A373&lt;&gt;"",$B373="RDV comptable",$G373&lt;&gt;"Annulé",$D373&gt;='Tableau de bord'!$K$5),$D373+$E373,"")</x:f>
      </x:c>
      <x:c r="O373" s="133" t="str">
        <x:f>IF(AND($A373&lt;&gt;"",$B373="RDV commercial",$G373&lt;&gt;"Annulé",$D373&gt;='Tableau de bord'!$K$5),$D373+$E373,"")</x:f>
      </x:c>
    </x:row>
    <x:row r="374">
      <x:c r="D374" s="128"/>
      <x:c r="E374" s="136"/>
      <x:c r="F374" s="136"/>
      <x:c r="K374" s="133"/>
      <x:c r="N374" s="133" t="str">
        <x:f>IF(AND($A374&lt;&gt;"",$B374="RDV comptable",$G374&lt;&gt;"Annulé",$D374&gt;='Tableau de bord'!$K$5),$D374+$E374,"")</x:f>
      </x:c>
      <x:c r="O374" s="133" t="str">
        <x:f>IF(AND($A374&lt;&gt;"",$B374="RDV commercial",$G374&lt;&gt;"Annulé",$D374&gt;='Tableau de bord'!$K$5),$D374+$E374,"")</x:f>
      </x:c>
    </x:row>
    <x:row r="375">
      <x:c r="D375" s="128"/>
      <x:c r="E375" s="136"/>
      <x:c r="F375" s="136"/>
      <x:c r="K375" s="133"/>
      <x:c r="N375" s="133" t="str">
        <x:f>IF(AND($A375&lt;&gt;"",$B375="RDV comptable",$G375&lt;&gt;"Annulé",$D375&gt;='Tableau de bord'!$K$5),$D375+$E375,"")</x:f>
      </x:c>
      <x:c r="O375" s="133" t="str">
        <x:f>IF(AND($A375&lt;&gt;"",$B375="RDV commercial",$G375&lt;&gt;"Annulé",$D375&gt;='Tableau de bord'!$K$5),$D375+$E375,"")</x:f>
      </x:c>
    </x:row>
    <x:row r="376">
      <x:c r="D376" s="128"/>
      <x:c r="E376" s="136"/>
      <x:c r="F376" s="136"/>
      <x:c r="K376" s="133"/>
      <x:c r="N376" s="133" t="str">
        <x:f>IF(AND($A376&lt;&gt;"",$B376="RDV comptable",$G376&lt;&gt;"Annulé",$D376&gt;='Tableau de bord'!$K$5),$D376+$E376,"")</x:f>
      </x:c>
      <x:c r="O376" s="133" t="str">
        <x:f>IF(AND($A376&lt;&gt;"",$B376="RDV commercial",$G376&lt;&gt;"Annulé",$D376&gt;='Tableau de bord'!$K$5),$D376+$E376,"")</x:f>
      </x:c>
    </x:row>
    <x:row r="377">
      <x:c r="D377" s="128"/>
      <x:c r="E377" s="136"/>
      <x:c r="F377" s="136"/>
      <x:c r="K377" s="133"/>
      <x:c r="N377" s="133" t="str">
        <x:f>IF(AND($A377&lt;&gt;"",$B377="RDV comptable",$G377&lt;&gt;"Annulé",$D377&gt;='Tableau de bord'!$K$5),$D377+$E377,"")</x:f>
      </x:c>
      <x:c r="O377" s="133" t="str">
        <x:f>IF(AND($A377&lt;&gt;"",$B377="RDV commercial",$G377&lt;&gt;"Annulé",$D377&gt;='Tableau de bord'!$K$5),$D377+$E377,"")</x:f>
      </x:c>
    </x:row>
    <x:row r="378">
      <x:c r="D378" s="128"/>
      <x:c r="E378" s="136"/>
      <x:c r="F378" s="136"/>
      <x:c r="K378" s="133"/>
      <x:c r="N378" s="133" t="str">
        <x:f>IF(AND($A378&lt;&gt;"",$B378="RDV comptable",$G378&lt;&gt;"Annulé",$D378&gt;='Tableau de bord'!$K$5),$D378+$E378,"")</x:f>
      </x:c>
      <x:c r="O378" s="133" t="str">
        <x:f>IF(AND($A378&lt;&gt;"",$B378="RDV commercial",$G378&lt;&gt;"Annulé",$D378&gt;='Tableau de bord'!$K$5),$D378+$E378,"")</x:f>
      </x:c>
    </x:row>
    <x:row r="379">
      <x:c r="D379" s="128"/>
      <x:c r="E379" s="136"/>
      <x:c r="F379" s="136"/>
      <x:c r="K379" s="133"/>
      <x:c r="N379" s="133" t="str">
        <x:f>IF(AND($A379&lt;&gt;"",$B379="RDV comptable",$G379&lt;&gt;"Annulé",$D379&gt;='Tableau de bord'!$K$5),$D379+$E379,"")</x:f>
      </x:c>
      <x:c r="O379" s="133" t="str">
        <x:f>IF(AND($A379&lt;&gt;"",$B379="RDV commercial",$G379&lt;&gt;"Annulé",$D379&gt;='Tableau de bord'!$K$5),$D379+$E379,"")</x:f>
      </x:c>
    </x:row>
    <x:row r="380">
      <x:c r="D380" s="128"/>
      <x:c r="E380" s="136"/>
      <x:c r="F380" s="136"/>
      <x:c r="K380" s="133"/>
      <x:c r="N380" s="133" t="str">
        <x:f>IF(AND($A380&lt;&gt;"",$B380="RDV comptable",$G380&lt;&gt;"Annulé",$D380&gt;='Tableau de bord'!$K$5),$D380+$E380,"")</x:f>
      </x:c>
      <x:c r="O380" s="133" t="str">
        <x:f>IF(AND($A380&lt;&gt;"",$B380="RDV commercial",$G380&lt;&gt;"Annulé",$D380&gt;='Tableau de bord'!$K$5),$D380+$E380,"")</x:f>
      </x:c>
    </x:row>
    <x:row r="381">
      <x:c r="D381" s="128"/>
      <x:c r="E381" s="136"/>
      <x:c r="F381" s="136"/>
      <x:c r="K381" s="133"/>
      <x:c r="N381" s="133" t="str">
        <x:f>IF(AND($A381&lt;&gt;"",$B381="RDV comptable",$G381&lt;&gt;"Annulé",$D381&gt;='Tableau de bord'!$K$5),$D381+$E381,"")</x:f>
      </x:c>
      <x:c r="O381" s="133" t="str">
        <x:f>IF(AND($A381&lt;&gt;"",$B381="RDV commercial",$G381&lt;&gt;"Annulé",$D381&gt;='Tableau de bord'!$K$5),$D381+$E381,"")</x:f>
      </x:c>
    </x:row>
    <x:row r="382">
      <x:c r="D382" s="128"/>
      <x:c r="E382" s="136"/>
      <x:c r="F382" s="136"/>
      <x:c r="K382" s="133"/>
      <x:c r="N382" s="133" t="str">
        <x:f>IF(AND($A382&lt;&gt;"",$B382="RDV comptable",$G382&lt;&gt;"Annulé",$D382&gt;='Tableau de bord'!$K$5),$D382+$E382,"")</x:f>
      </x:c>
      <x:c r="O382" s="133" t="str">
        <x:f>IF(AND($A382&lt;&gt;"",$B382="RDV commercial",$G382&lt;&gt;"Annulé",$D382&gt;='Tableau de bord'!$K$5),$D382+$E382,"")</x:f>
      </x:c>
    </x:row>
    <x:row r="383">
      <x:c r="D383" s="128"/>
      <x:c r="E383" s="136"/>
      <x:c r="F383" s="136"/>
      <x:c r="K383" s="133"/>
      <x:c r="N383" s="133" t="str">
        <x:f>IF(AND($A383&lt;&gt;"",$B383="RDV comptable",$G383&lt;&gt;"Annulé",$D383&gt;='Tableau de bord'!$K$5),$D383+$E383,"")</x:f>
      </x:c>
      <x:c r="O383" s="133" t="str">
        <x:f>IF(AND($A383&lt;&gt;"",$B383="RDV commercial",$G383&lt;&gt;"Annulé",$D383&gt;='Tableau de bord'!$K$5),$D383+$E383,"")</x:f>
      </x:c>
    </x:row>
    <x:row r="384">
      <x:c r="D384" s="128"/>
      <x:c r="E384" s="136"/>
      <x:c r="F384" s="136"/>
      <x:c r="K384" s="133"/>
      <x:c r="N384" s="133" t="str">
        <x:f>IF(AND($A384&lt;&gt;"",$B384="RDV comptable",$G384&lt;&gt;"Annulé",$D384&gt;='Tableau de bord'!$K$5),$D384+$E384,"")</x:f>
      </x:c>
      <x:c r="O384" s="133" t="str">
        <x:f>IF(AND($A384&lt;&gt;"",$B384="RDV commercial",$G384&lt;&gt;"Annulé",$D384&gt;='Tableau de bord'!$K$5),$D384+$E384,"")</x:f>
      </x:c>
    </x:row>
    <x:row r="385">
      <x:c r="D385" s="128"/>
      <x:c r="E385" s="136"/>
      <x:c r="F385" s="136"/>
      <x:c r="K385" s="133"/>
      <x:c r="N385" s="133" t="str">
        <x:f>IF(AND($A385&lt;&gt;"",$B385="RDV comptable",$G385&lt;&gt;"Annulé",$D385&gt;='Tableau de bord'!$K$5),$D385+$E385,"")</x:f>
      </x:c>
      <x:c r="O385" s="133" t="str">
        <x:f>IF(AND($A385&lt;&gt;"",$B385="RDV commercial",$G385&lt;&gt;"Annulé",$D385&gt;='Tableau de bord'!$K$5),$D385+$E385,"")</x:f>
      </x:c>
    </x:row>
    <x:row r="386">
      <x:c r="D386" s="128"/>
      <x:c r="E386" s="136"/>
      <x:c r="F386" s="136"/>
      <x:c r="K386" s="133"/>
      <x:c r="N386" s="133" t="str">
        <x:f>IF(AND($A386&lt;&gt;"",$B386="RDV comptable",$G386&lt;&gt;"Annulé",$D386&gt;='Tableau de bord'!$K$5),$D386+$E386,"")</x:f>
      </x:c>
      <x:c r="O386" s="133" t="str">
        <x:f>IF(AND($A386&lt;&gt;"",$B386="RDV commercial",$G386&lt;&gt;"Annulé",$D386&gt;='Tableau de bord'!$K$5),$D386+$E386,"")</x:f>
      </x:c>
    </x:row>
    <x:row r="387">
      <x:c r="D387" s="128"/>
      <x:c r="E387" s="136"/>
      <x:c r="F387" s="136"/>
      <x:c r="K387" s="133"/>
      <x:c r="N387" s="133" t="str">
        <x:f>IF(AND($A387&lt;&gt;"",$B387="RDV comptable",$G387&lt;&gt;"Annulé",$D387&gt;='Tableau de bord'!$K$5),$D387+$E387,"")</x:f>
      </x:c>
      <x:c r="O387" s="133" t="str">
        <x:f>IF(AND($A387&lt;&gt;"",$B387="RDV commercial",$G387&lt;&gt;"Annulé",$D387&gt;='Tableau de bord'!$K$5),$D387+$E387,"")</x:f>
      </x:c>
    </x:row>
    <x:row r="388">
      <x:c r="D388" s="128"/>
      <x:c r="E388" s="136"/>
      <x:c r="F388" s="136"/>
      <x:c r="K388" s="133"/>
      <x:c r="N388" s="133" t="str">
        <x:f>IF(AND($A388&lt;&gt;"",$B388="RDV comptable",$G388&lt;&gt;"Annulé",$D388&gt;='Tableau de bord'!$K$5),$D388+$E388,"")</x:f>
      </x:c>
      <x:c r="O388" s="133" t="str">
        <x:f>IF(AND($A388&lt;&gt;"",$B388="RDV commercial",$G388&lt;&gt;"Annulé",$D388&gt;='Tableau de bord'!$K$5),$D388+$E388,"")</x:f>
      </x:c>
    </x:row>
    <x:row r="389">
      <x:c r="D389" s="128"/>
      <x:c r="E389" s="136"/>
      <x:c r="F389" s="136"/>
      <x:c r="K389" s="133"/>
      <x:c r="N389" s="133" t="str">
        <x:f>IF(AND($A389&lt;&gt;"",$B389="RDV comptable",$G389&lt;&gt;"Annulé",$D389&gt;='Tableau de bord'!$K$5),$D389+$E389,"")</x:f>
      </x:c>
      <x:c r="O389" s="133" t="str">
        <x:f>IF(AND($A389&lt;&gt;"",$B389="RDV commercial",$G389&lt;&gt;"Annulé",$D389&gt;='Tableau de bord'!$K$5),$D389+$E389,"")</x:f>
      </x:c>
    </x:row>
    <x:row r="390">
      <x:c r="D390" s="128"/>
      <x:c r="E390" s="136"/>
      <x:c r="F390" s="136"/>
      <x:c r="K390" s="133"/>
      <x:c r="N390" s="133" t="str">
        <x:f>IF(AND($A390&lt;&gt;"",$B390="RDV comptable",$G390&lt;&gt;"Annulé",$D390&gt;='Tableau de bord'!$K$5),$D390+$E390,"")</x:f>
      </x:c>
      <x:c r="O390" s="133" t="str">
        <x:f>IF(AND($A390&lt;&gt;"",$B390="RDV commercial",$G390&lt;&gt;"Annulé",$D390&gt;='Tableau de bord'!$K$5),$D390+$E390,"")</x:f>
      </x:c>
    </x:row>
    <x:row r="391">
      <x:c r="D391" s="128"/>
      <x:c r="E391" s="136"/>
      <x:c r="F391" s="136"/>
      <x:c r="K391" s="133"/>
      <x:c r="N391" s="133" t="str">
        <x:f>IF(AND($A391&lt;&gt;"",$B391="RDV comptable",$G391&lt;&gt;"Annulé",$D391&gt;='Tableau de bord'!$K$5),$D391+$E391,"")</x:f>
      </x:c>
      <x:c r="O391" s="133" t="str">
        <x:f>IF(AND($A391&lt;&gt;"",$B391="RDV commercial",$G391&lt;&gt;"Annulé",$D391&gt;='Tableau de bord'!$K$5),$D391+$E391,"")</x:f>
      </x:c>
    </x:row>
    <x:row r="392">
      <x:c r="D392" s="128"/>
      <x:c r="E392" s="136"/>
      <x:c r="F392" s="136"/>
      <x:c r="K392" s="133"/>
      <x:c r="N392" s="133" t="str">
        <x:f>IF(AND($A392&lt;&gt;"",$B392="RDV comptable",$G392&lt;&gt;"Annulé",$D392&gt;='Tableau de bord'!$K$5),$D392+$E392,"")</x:f>
      </x:c>
      <x:c r="O392" s="133" t="str">
        <x:f>IF(AND($A392&lt;&gt;"",$B392="RDV commercial",$G392&lt;&gt;"Annulé",$D392&gt;='Tableau de bord'!$K$5),$D392+$E392,"")</x:f>
      </x:c>
    </x:row>
    <x:row r="393">
      <x:c r="D393" s="128"/>
      <x:c r="E393" s="136"/>
      <x:c r="F393" s="136"/>
      <x:c r="K393" s="133"/>
      <x:c r="N393" s="133" t="str">
        <x:f>IF(AND($A393&lt;&gt;"",$B393="RDV comptable",$G393&lt;&gt;"Annulé",$D393&gt;='Tableau de bord'!$K$5),$D393+$E393,"")</x:f>
      </x:c>
      <x:c r="O393" s="133" t="str">
        <x:f>IF(AND($A393&lt;&gt;"",$B393="RDV commercial",$G393&lt;&gt;"Annulé",$D393&gt;='Tableau de bord'!$K$5),$D393+$E393,"")</x:f>
      </x:c>
    </x:row>
    <x:row r="394">
      <x:c r="D394" s="128"/>
      <x:c r="E394" s="136"/>
      <x:c r="F394" s="136"/>
      <x:c r="K394" s="133"/>
      <x:c r="N394" s="133" t="str">
        <x:f>IF(AND($A394&lt;&gt;"",$B394="RDV comptable",$G394&lt;&gt;"Annulé",$D394&gt;='Tableau de bord'!$K$5),$D394+$E394,"")</x:f>
      </x:c>
      <x:c r="O394" s="133" t="str">
        <x:f>IF(AND($A394&lt;&gt;"",$B394="RDV commercial",$G394&lt;&gt;"Annulé",$D394&gt;='Tableau de bord'!$K$5),$D394+$E394,"")</x:f>
      </x:c>
    </x:row>
    <x:row r="395">
      <x:c r="D395" s="128"/>
      <x:c r="E395" s="136"/>
      <x:c r="F395" s="136"/>
      <x:c r="K395" s="133"/>
      <x:c r="N395" s="133" t="str">
        <x:f>IF(AND($A395&lt;&gt;"",$B395="RDV comptable",$G395&lt;&gt;"Annulé",$D395&gt;='Tableau de bord'!$K$5),$D395+$E395,"")</x:f>
      </x:c>
      <x:c r="O395" s="133" t="str">
        <x:f>IF(AND($A395&lt;&gt;"",$B395="RDV commercial",$G395&lt;&gt;"Annulé",$D395&gt;='Tableau de bord'!$K$5),$D395+$E395,"")</x:f>
      </x:c>
    </x:row>
    <x:row r="396">
      <x:c r="D396" s="128"/>
      <x:c r="E396" s="136"/>
      <x:c r="F396" s="136"/>
      <x:c r="K396" s="133"/>
      <x:c r="N396" s="133" t="str">
        <x:f>IF(AND($A396&lt;&gt;"",$B396="RDV comptable",$G396&lt;&gt;"Annulé",$D396&gt;='Tableau de bord'!$K$5),$D396+$E396,"")</x:f>
      </x:c>
      <x:c r="O396" s="133" t="str">
        <x:f>IF(AND($A396&lt;&gt;"",$B396="RDV commercial",$G396&lt;&gt;"Annulé",$D396&gt;='Tableau de bord'!$K$5),$D396+$E396,"")</x:f>
      </x:c>
    </x:row>
    <x:row r="397">
      <x:c r="D397" s="128"/>
      <x:c r="E397" s="136"/>
      <x:c r="F397" s="136"/>
      <x:c r="K397" s="133"/>
      <x:c r="N397" s="133" t="str">
        <x:f>IF(AND($A397&lt;&gt;"",$B397="RDV comptable",$G397&lt;&gt;"Annulé",$D397&gt;='Tableau de bord'!$K$5),$D397+$E397,"")</x:f>
      </x:c>
      <x:c r="O397" s="133" t="str">
        <x:f>IF(AND($A397&lt;&gt;"",$B397="RDV commercial",$G397&lt;&gt;"Annulé",$D397&gt;='Tableau de bord'!$K$5),$D397+$E397,"")</x:f>
      </x:c>
    </x:row>
    <x:row r="398">
      <x:c r="D398" s="128"/>
      <x:c r="E398" s="136"/>
      <x:c r="F398" s="136"/>
      <x:c r="K398" s="133"/>
      <x:c r="N398" s="133" t="str">
        <x:f>IF(AND($A398&lt;&gt;"",$B398="RDV comptable",$G398&lt;&gt;"Annulé",$D398&gt;='Tableau de bord'!$K$5),$D398+$E398,"")</x:f>
      </x:c>
      <x:c r="O398" s="133" t="str">
        <x:f>IF(AND($A398&lt;&gt;"",$B398="RDV commercial",$G398&lt;&gt;"Annulé",$D398&gt;='Tableau de bord'!$K$5),$D398+$E398,"")</x:f>
      </x:c>
    </x:row>
    <x:row r="399">
      <x:c r="D399" s="128"/>
      <x:c r="E399" s="136"/>
      <x:c r="F399" s="136"/>
      <x:c r="K399" s="133"/>
      <x:c r="N399" s="133" t="str">
        <x:f>IF(AND($A399&lt;&gt;"",$B399="RDV comptable",$G399&lt;&gt;"Annulé",$D399&gt;='Tableau de bord'!$K$5),$D399+$E399,"")</x:f>
      </x:c>
      <x:c r="O399" s="133" t="str">
        <x:f>IF(AND($A399&lt;&gt;"",$B399="RDV commercial",$G399&lt;&gt;"Annulé",$D399&gt;='Tableau de bord'!$K$5),$D399+$E399,"")</x:f>
      </x:c>
    </x:row>
    <x:row r="400">
      <x:c r="D400" s="128"/>
      <x:c r="E400" s="136"/>
      <x:c r="F400" s="136"/>
      <x:c r="K400" s="133"/>
      <x:c r="N400" s="133" t="str">
        <x:f>IF(AND($A400&lt;&gt;"",$B400="RDV comptable",$G400&lt;&gt;"Annulé",$D400&gt;='Tableau de bord'!$K$5),$D400+$E400,"")</x:f>
      </x:c>
      <x:c r="O400" s="133" t="str">
        <x:f>IF(AND($A400&lt;&gt;"",$B400="RDV commercial",$G400&lt;&gt;"Annulé",$D400&gt;='Tableau de bord'!$K$5),$D400+$E400,"")</x:f>
      </x:c>
    </x:row>
    <x:row r="401">
      <x:c r="D401" s="128"/>
      <x:c r="E401" s="136"/>
      <x:c r="F401" s="136"/>
      <x:c r="K401" s="133"/>
      <x:c r="N401" s="133" t="str">
        <x:f>IF(AND($A401&lt;&gt;"",$B401="RDV comptable",$G401&lt;&gt;"Annulé",$D401&gt;='Tableau de bord'!$K$5),$D401+$E401,"")</x:f>
      </x:c>
      <x:c r="O401" s="133" t="str">
        <x:f>IF(AND($A401&lt;&gt;"",$B401="RDV commercial",$G401&lt;&gt;"Annulé",$D401&gt;='Tableau de bord'!$K$5),$D401+$E401,"")</x:f>
      </x:c>
    </x:row>
    <x:row r="402">
      <x:c r="D402" s="128"/>
      <x:c r="E402" s="136"/>
      <x:c r="F402" s="136"/>
      <x:c r="K402" s="133"/>
      <x:c r="N402" s="133" t="str">
        <x:f>IF(AND($A402&lt;&gt;"",$B402="RDV comptable",$G402&lt;&gt;"Annulé",$D402&gt;='Tableau de bord'!$K$5),$D402+$E402,"")</x:f>
      </x:c>
      <x:c r="O402" s="133" t="str">
        <x:f>IF(AND($A402&lt;&gt;"",$B402="RDV commercial",$G402&lt;&gt;"Annulé",$D402&gt;='Tableau de bord'!$K$5),$D402+$E402,"")</x:f>
      </x:c>
    </x:row>
    <x:row r="403">
      <x:c r="D403" s="128"/>
      <x:c r="E403" s="136"/>
      <x:c r="F403" s="136"/>
      <x:c r="K403" s="133"/>
      <x:c r="N403" s="133" t="str">
        <x:f>IF(AND($A403&lt;&gt;"",$B403="RDV comptable",$G403&lt;&gt;"Annulé",$D403&gt;='Tableau de bord'!$K$5),$D403+$E403,"")</x:f>
      </x:c>
      <x:c r="O403" s="133" t="str">
        <x:f>IF(AND($A403&lt;&gt;"",$B403="RDV commercial",$G403&lt;&gt;"Annulé",$D403&gt;='Tableau de bord'!$K$5),$D403+$E403,"")</x:f>
      </x:c>
    </x:row>
    <x:row r="404">
      <x:c r="D404" s="128"/>
      <x:c r="E404" s="136"/>
      <x:c r="F404" s="136"/>
      <x:c r="K404" s="133"/>
      <x:c r="N404" s="133" t="str">
        <x:f>IF(AND($A404&lt;&gt;"",$B404="RDV comptable",$G404&lt;&gt;"Annulé",$D404&gt;='Tableau de bord'!$K$5),$D404+$E404,"")</x:f>
      </x:c>
      <x:c r="O404" s="133" t="str">
        <x:f>IF(AND($A404&lt;&gt;"",$B404="RDV commercial",$G404&lt;&gt;"Annulé",$D404&gt;='Tableau de bord'!$K$5),$D404+$E404,"")</x:f>
      </x:c>
    </x:row>
    <x:row r="405">
      <x:c r="D405" s="128"/>
      <x:c r="E405" s="136"/>
      <x:c r="F405" s="136"/>
      <x:c r="K405" s="133"/>
      <x:c r="N405" s="133" t="str">
        <x:f>IF(AND($A405&lt;&gt;"",$B405="RDV comptable",$G405&lt;&gt;"Annulé",$D405&gt;='Tableau de bord'!$K$5),$D405+$E405,"")</x:f>
      </x:c>
      <x:c r="O405" s="133" t="str">
        <x:f>IF(AND($A405&lt;&gt;"",$B405="RDV commercial",$G405&lt;&gt;"Annulé",$D405&gt;='Tableau de bord'!$K$5),$D405+$E405,"")</x:f>
      </x:c>
    </x:row>
    <x:row r="406">
      <x:c r="D406" s="128"/>
      <x:c r="E406" s="136"/>
      <x:c r="F406" s="136"/>
      <x:c r="K406" s="133"/>
      <x:c r="N406" s="133" t="str">
        <x:f>IF(AND($A406&lt;&gt;"",$B406="RDV comptable",$G406&lt;&gt;"Annulé",$D406&gt;='Tableau de bord'!$K$5),$D406+$E406,"")</x:f>
      </x:c>
      <x:c r="O406" s="133" t="str">
        <x:f>IF(AND($A406&lt;&gt;"",$B406="RDV commercial",$G406&lt;&gt;"Annulé",$D406&gt;='Tableau de bord'!$K$5),$D406+$E406,"")</x:f>
      </x:c>
    </x:row>
    <x:row r="407">
      <x:c r="D407" s="128"/>
      <x:c r="E407" s="136"/>
      <x:c r="F407" s="136"/>
      <x:c r="K407" s="133"/>
      <x:c r="N407" s="133" t="str">
        <x:f>IF(AND($A407&lt;&gt;"",$B407="RDV comptable",$G407&lt;&gt;"Annulé",$D407&gt;='Tableau de bord'!$K$5),$D407+$E407,"")</x:f>
      </x:c>
      <x:c r="O407" s="133" t="str">
        <x:f>IF(AND($A407&lt;&gt;"",$B407="RDV commercial",$G407&lt;&gt;"Annulé",$D407&gt;='Tableau de bord'!$K$5),$D407+$E407,"")</x:f>
      </x:c>
    </x:row>
    <x:row r="408">
      <x:c r="D408" s="128"/>
      <x:c r="E408" s="136"/>
      <x:c r="F408" s="136"/>
      <x:c r="K408" s="133"/>
      <x:c r="N408" s="133" t="str">
        <x:f>IF(AND($A408&lt;&gt;"",$B408="RDV comptable",$G408&lt;&gt;"Annulé",$D408&gt;='Tableau de bord'!$K$5),$D408+$E408,"")</x:f>
      </x:c>
      <x:c r="O408" s="133" t="str">
        <x:f>IF(AND($A408&lt;&gt;"",$B408="RDV commercial",$G408&lt;&gt;"Annulé",$D408&gt;='Tableau de bord'!$K$5),$D408+$E408,"")</x:f>
      </x:c>
    </x:row>
    <x:row r="409">
      <x:c r="D409" s="128"/>
      <x:c r="E409" s="136"/>
      <x:c r="F409" s="136"/>
      <x:c r="K409" s="133"/>
      <x:c r="N409" s="133" t="str">
        <x:f>IF(AND($A409&lt;&gt;"",$B409="RDV comptable",$G409&lt;&gt;"Annulé",$D409&gt;='Tableau de bord'!$K$5),$D409+$E409,"")</x:f>
      </x:c>
      <x:c r="O409" s="133" t="str">
        <x:f>IF(AND($A409&lt;&gt;"",$B409="RDV commercial",$G409&lt;&gt;"Annulé",$D409&gt;='Tableau de bord'!$K$5),$D409+$E409,"")</x:f>
      </x:c>
    </x:row>
    <x:row r="410">
      <x:c r="D410" s="128"/>
      <x:c r="E410" s="136"/>
      <x:c r="F410" s="136"/>
      <x:c r="K410" s="133"/>
      <x:c r="N410" s="133" t="str">
        <x:f>IF(AND($A410&lt;&gt;"",$B410="RDV comptable",$G410&lt;&gt;"Annulé",$D410&gt;='Tableau de bord'!$K$5),$D410+$E410,"")</x:f>
      </x:c>
      <x:c r="O410" s="133" t="str">
        <x:f>IF(AND($A410&lt;&gt;"",$B410="RDV commercial",$G410&lt;&gt;"Annulé",$D410&gt;='Tableau de bord'!$K$5),$D410+$E410,"")</x:f>
      </x:c>
    </x:row>
    <x:row r="411">
      <x:c r="D411" s="128"/>
      <x:c r="E411" s="136"/>
      <x:c r="F411" s="136"/>
      <x:c r="K411" s="133"/>
      <x:c r="N411" s="133" t="str">
        <x:f>IF(AND($A411&lt;&gt;"",$B411="RDV comptable",$G411&lt;&gt;"Annulé",$D411&gt;='Tableau de bord'!$K$5),$D411+$E411,"")</x:f>
      </x:c>
      <x:c r="O411" s="133" t="str">
        <x:f>IF(AND($A411&lt;&gt;"",$B411="RDV commercial",$G411&lt;&gt;"Annulé",$D411&gt;='Tableau de bord'!$K$5),$D411+$E411,"")</x:f>
      </x:c>
    </x:row>
    <x:row r="412">
      <x:c r="D412" s="128"/>
      <x:c r="E412" s="136"/>
      <x:c r="F412" s="136"/>
      <x:c r="K412" s="133"/>
      <x:c r="N412" s="133" t="str">
        <x:f>IF(AND($A412&lt;&gt;"",$B412="RDV comptable",$G412&lt;&gt;"Annulé",$D412&gt;='Tableau de bord'!$K$5),$D412+$E412,"")</x:f>
      </x:c>
      <x:c r="O412" s="133" t="str">
        <x:f>IF(AND($A412&lt;&gt;"",$B412="RDV commercial",$G412&lt;&gt;"Annulé",$D412&gt;='Tableau de bord'!$K$5),$D412+$E412,"")</x:f>
      </x:c>
    </x:row>
    <x:row r="413">
      <x:c r="D413" s="128"/>
      <x:c r="E413" s="136"/>
      <x:c r="F413" s="136"/>
      <x:c r="K413" s="133"/>
      <x:c r="N413" s="133" t="str">
        <x:f>IF(AND($A413&lt;&gt;"",$B413="RDV comptable",$G413&lt;&gt;"Annulé",$D413&gt;='Tableau de bord'!$K$5),$D413+$E413,"")</x:f>
      </x:c>
      <x:c r="O413" s="133" t="str">
        <x:f>IF(AND($A413&lt;&gt;"",$B413="RDV commercial",$G413&lt;&gt;"Annulé",$D413&gt;='Tableau de bord'!$K$5),$D413+$E413,"")</x:f>
      </x:c>
    </x:row>
    <x:row r="414">
      <x:c r="D414" s="128"/>
      <x:c r="E414" s="136"/>
      <x:c r="F414" s="136"/>
      <x:c r="K414" s="133"/>
      <x:c r="N414" s="133" t="str">
        <x:f>IF(AND($A414&lt;&gt;"",$B414="RDV comptable",$G414&lt;&gt;"Annulé",$D414&gt;='Tableau de bord'!$K$5),$D414+$E414,"")</x:f>
      </x:c>
      <x:c r="O414" s="133" t="str">
        <x:f>IF(AND($A414&lt;&gt;"",$B414="RDV commercial",$G414&lt;&gt;"Annulé",$D414&gt;='Tableau de bord'!$K$5),$D414+$E414,"")</x:f>
      </x:c>
    </x:row>
    <x:row r="415">
      <x:c r="D415" s="128"/>
      <x:c r="E415" s="136"/>
      <x:c r="F415" s="136"/>
      <x:c r="K415" s="133"/>
      <x:c r="N415" s="133" t="str">
        <x:f>IF(AND($A415&lt;&gt;"",$B415="RDV comptable",$G415&lt;&gt;"Annulé",$D415&gt;='Tableau de bord'!$K$5),$D415+$E415,"")</x:f>
      </x:c>
      <x:c r="O415" s="133" t="str">
        <x:f>IF(AND($A415&lt;&gt;"",$B415="RDV commercial",$G415&lt;&gt;"Annulé",$D415&gt;='Tableau de bord'!$K$5),$D415+$E415,"")</x:f>
      </x:c>
    </x:row>
    <x:row r="416">
      <x:c r="D416" s="128"/>
      <x:c r="E416" s="136"/>
      <x:c r="F416" s="136"/>
      <x:c r="K416" s="133"/>
      <x:c r="N416" s="133" t="str">
        <x:f>IF(AND($A416&lt;&gt;"",$B416="RDV comptable",$G416&lt;&gt;"Annulé",$D416&gt;='Tableau de bord'!$K$5),$D416+$E416,"")</x:f>
      </x:c>
      <x:c r="O416" s="133" t="str">
        <x:f>IF(AND($A416&lt;&gt;"",$B416="RDV commercial",$G416&lt;&gt;"Annulé",$D416&gt;='Tableau de bord'!$K$5),$D416+$E416,"")</x:f>
      </x:c>
    </x:row>
    <x:row r="417">
      <x:c r="D417" s="128"/>
      <x:c r="E417" s="136"/>
      <x:c r="F417" s="136"/>
      <x:c r="K417" s="133"/>
      <x:c r="N417" s="133" t="str">
        <x:f>IF(AND($A417&lt;&gt;"",$B417="RDV comptable",$G417&lt;&gt;"Annulé",$D417&gt;='Tableau de bord'!$K$5),$D417+$E417,"")</x:f>
      </x:c>
      <x:c r="O417" s="133" t="str">
        <x:f>IF(AND($A417&lt;&gt;"",$B417="RDV commercial",$G417&lt;&gt;"Annulé",$D417&gt;='Tableau de bord'!$K$5),$D417+$E417,"")</x:f>
      </x:c>
    </x:row>
    <x:row r="418">
      <x:c r="D418" s="128"/>
      <x:c r="E418" s="136"/>
      <x:c r="F418" s="136"/>
      <x:c r="K418" s="133"/>
      <x:c r="N418" s="133" t="str">
        <x:f>IF(AND($A418&lt;&gt;"",$B418="RDV comptable",$G418&lt;&gt;"Annulé",$D418&gt;='Tableau de bord'!$K$5),$D418+$E418,"")</x:f>
      </x:c>
      <x:c r="O418" s="133" t="str">
        <x:f>IF(AND($A418&lt;&gt;"",$B418="RDV commercial",$G418&lt;&gt;"Annulé",$D418&gt;='Tableau de bord'!$K$5),$D418+$E418,"")</x:f>
      </x:c>
    </x:row>
    <x:row r="419">
      <x:c r="D419" s="128"/>
      <x:c r="E419" s="136"/>
      <x:c r="F419" s="136"/>
      <x:c r="K419" s="133"/>
      <x:c r="N419" s="133" t="str">
        <x:f>IF(AND($A419&lt;&gt;"",$B419="RDV comptable",$G419&lt;&gt;"Annulé",$D419&gt;='Tableau de bord'!$K$5),$D419+$E419,"")</x:f>
      </x:c>
      <x:c r="O419" s="133" t="str">
        <x:f>IF(AND($A419&lt;&gt;"",$B419="RDV commercial",$G419&lt;&gt;"Annulé",$D419&gt;='Tableau de bord'!$K$5),$D419+$E419,"")</x:f>
      </x:c>
    </x:row>
    <x:row r="420">
      <x:c r="D420" s="128"/>
      <x:c r="E420" s="136"/>
      <x:c r="F420" s="136"/>
      <x:c r="K420" s="133"/>
      <x:c r="N420" s="133" t="str">
        <x:f>IF(AND($A420&lt;&gt;"",$B420="RDV comptable",$G420&lt;&gt;"Annulé",$D420&gt;='Tableau de bord'!$K$5),$D420+$E420,"")</x:f>
      </x:c>
      <x:c r="O420" s="133" t="str">
        <x:f>IF(AND($A420&lt;&gt;"",$B420="RDV commercial",$G420&lt;&gt;"Annulé",$D420&gt;='Tableau de bord'!$K$5),$D420+$E420,"")</x:f>
      </x:c>
    </x:row>
    <x:row r="421">
      <x:c r="D421" s="128"/>
      <x:c r="E421" s="136"/>
      <x:c r="F421" s="136"/>
      <x:c r="K421" s="133"/>
      <x:c r="N421" s="133" t="str">
        <x:f>IF(AND($A421&lt;&gt;"",$B421="RDV comptable",$G421&lt;&gt;"Annulé",$D421&gt;='Tableau de bord'!$K$5),$D421+$E421,"")</x:f>
      </x:c>
      <x:c r="O421" s="133" t="str">
        <x:f>IF(AND($A421&lt;&gt;"",$B421="RDV commercial",$G421&lt;&gt;"Annulé",$D421&gt;='Tableau de bord'!$K$5),$D421+$E421,"")</x:f>
      </x:c>
    </x:row>
    <x:row r="422">
      <x:c r="D422" s="128"/>
      <x:c r="E422" s="136"/>
      <x:c r="F422" s="136"/>
      <x:c r="K422" s="133"/>
      <x:c r="N422" s="133" t="str">
        <x:f>IF(AND($A422&lt;&gt;"",$B422="RDV comptable",$G422&lt;&gt;"Annulé",$D422&gt;='Tableau de bord'!$K$5),$D422+$E422,"")</x:f>
      </x:c>
      <x:c r="O422" s="133" t="str">
        <x:f>IF(AND($A422&lt;&gt;"",$B422="RDV commercial",$G422&lt;&gt;"Annulé",$D422&gt;='Tableau de bord'!$K$5),$D422+$E422,"")</x:f>
      </x:c>
    </x:row>
    <x:row r="423">
      <x:c r="D423" s="128"/>
      <x:c r="E423" s="136"/>
      <x:c r="F423" s="136"/>
      <x:c r="K423" s="133"/>
      <x:c r="N423" s="133" t="str">
        <x:f>IF(AND($A423&lt;&gt;"",$B423="RDV comptable",$G423&lt;&gt;"Annulé",$D423&gt;='Tableau de bord'!$K$5),$D423+$E423,"")</x:f>
      </x:c>
      <x:c r="O423" s="133" t="str">
        <x:f>IF(AND($A423&lt;&gt;"",$B423="RDV commercial",$G423&lt;&gt;"Annulé",$D423&gt;='Tableau de bord'!$K$5),$D423+$E423,"")</x:f>
      </x:c>
    </x:row>
    <x:row r="424">
      <x:c r="D424" s="128"/>
      <x:c r="E424" s="136"/>
      <x:c r="F424" s="136"/>
      <x:c r="K424" s="133"/>
      <x:c r="N424" s="133" t="str">
        <x:f>IF(AND($A424&lt;&gt;"",$B424="RDV comptable",$G424&lt;&gt;"Annulé",$D424&gt;='Tableau de bord'!$K$5),$D424+$E424,"")</x:f>
      </x:c>
      <x:c r="O424" s="133" t="str">
        <x:f>IF(AND($A424&lt;&gt;"",$B424="RDV commercial",$G424&lt;&gt;"Annulé",$D424&gt;='Tableau de bord'!$K$5),$D424+$E424,"")</x:f>
      </x:c>
    </x:row>
    <x:row r="425">
      <x:c r="D425" s="128"/>
      <x:c r="E425" s="136"/>
      <x:c r="F425" s="136"/>
      <x:c r="K425" s="133"/>
      <x:c r="N425" s="133" t="str">
        <x:f>IF(AND($A425&lt;&gt;"",$B425="RDV comptable",$G425&lt;&gt;"Annulé",$D425&gt;='Tableau de bord'!$K$5),$D425+$E425,"")</x:f>
      </x:c>
      <x:c r="O425" s="133" t="str">
        <x:f>IF(AND($A425&lt;&gt;"",$B425="RDV commercial",$G425&lt;&gt;"Annulé",$D425&gt;='Tableau de bord'!$K$5),$D425+$E425,"")</x:f>
      </x:c>
    </x:row>
    <x:row r="426">
      <x:c r="D426" s="128"/>
      <x:c r="E426" s="136"/>
      <x:c r="F426" s="136"/>
      <x:c r="K426" s="133"/>
      <x:c r="N426" s="133" t="str">
        <x:f>IF(AND($A426&lt;&gt;"",$B426="RDV comptable",$G426&lt;&gt;"Annulé",$D426&gt;='Tableau de bord'!$K$5),$D426+$E426,"")</x:f>
      </x:c>
      <x:c r="O426" s="133" t="str">
        <x:f>IF(AND($A426&lt;&gt;"",$B426="RDV commercial",$G426&lt;&gt;"Annulé",$D426&gt;='Tableau de bord'!$K$5),$D426+$E426,"")</x:f>
      </x:c>
    </x:row>
    <x:row r="427">
      <x:c r="D427" s="128"/>
      <x:c r="E427" s="136"/>
      <x:c r="F427" s="136"/>
      <x:c r="K427" s="133"/>
      <x:c r="N427" s="133" t="str">
        <x:f>IF(AND($A427&lt;&gt;"",$B427="RDV comptable",$G427&lt;&gt;"Annulé",$D427&gt;='Tableau de bord'!$K$5),$D427+$E427,"")</x:f>
      </x:c>
      <x:c r="O427" s="133" t="str">
        <x:f>IF(AND($A427&lt;&gt;"",$B427="RDV commercial",$G427&lt;&gt;"Annulé",$D427&gt;='Tableau de bord'!$K$5),$D427+$E427,"")</x:f>
      </x:c>
    </x:row>
    <x:row r="428">
      <x:c r="D428" s="128"/>
      <x:c r="E428" s="136"/>
      <x:c r="F428" s="136"/>
      <x:c r="K428" s="133"/>
      <x:c r="N428" s="133" t="str">
        <x:f>IF(AND($A428&lt;&gt;"",$B428="RDV comptable",$G428&lt;&gt;"Annulé",$D428&gt;='Tableau de bord'!$K$5),$D428+$E428,"")</x:f>
      </x:c>
      <x:c r="O428" s="133" t="str">
        <x:f>IF(AND($A428&lt;&gt;"",$B428="RDV commercial",$G428&lt;&gt;"Annulé",$D428&gt;='Tableau de bord'!$K$5),$D428+$E428,"")</x:f>
      </x:c>
    </x:row>
    <x:row r="429">
      <x:c r="D429" s="128"/>
      <x:c r="E429" s="136"/>
      <x:c r="F429" s="136"/>
      <x:c r="K429" s="133"/>
      <x:c r="N429" s="133" t="str">
        <x:f>IF(AND($A429&lt;&gt;"",$B429="RDV comptable",$G429&lt;&gt;"Annulé",$D429&gt;='Tableau de bord'!$K$5),$D429+$E429,"")</x:f>
      </x:c>
      <x:c r="O429" s="133" t="str">
        <x:f>IF(AND($A429&lt;&gt;"",$B429="RDV commercial",$G429&lt;&gt;"Annulé",$D429&gt;='Tableau de bord'!$K$5),$D429+$E429,"")</x:f>
      </x:c>
    </x:row>
    <x:row r="430">
      <x:c r="D430" s="128"/>
      <x:c r="E430" s="136"/>
      <x:c r="F430" s="136"/>
      <x:c r="K430" s="133"/>
      <x:c r="N430" s="133" t="str">
        <x:f>IF(AND($A430&lt;&gt;"",$B430="RDV comptable",$G430&lt;&gt;"Annulé",$D430&gt;='Tableau de bord'!$K$5),$D430+$E430,"")</x:f>
      </x:c>
      <x:c r="O430" s="133" t="str">
        <x:f>IF(AND($A430&lt;&gt;"",$B430="RDV commercial",$G430&lt;&gt;"Annulé",$D430&gt;='Tableau de bord'!$K$5),$D430+$E430,"")</x:f>
      </x:c>
    </x:row>
    <x:row r="431">
      <x:c r="D431" s="128"/>
      <x:c r="E431" s="136"/>
      <x:c r="F431" s="136"/>
      <x:c r="K431" s="133"/>
      <x:c r="N431" s="133" t="str">
        <x:f>IF(AND($A431&lt;&gt;"",$B431="RDV comptable",$G431&lt;&gt;"Annulé",$D431&gt;='Tableau de bord'!$K$5),$D431+$E431,"")</x:f>
      </x:c>
      <x:c r="O431" s="133" t="str">
        <x:f>IF(AND($A431&lt;&gt;"",$B431="RDV commercial",$G431&lt;&gt;"Annulé",$D431&gt;='Tableau de bord'!$K$5),$D431+$E431,"")</x:f>
      </x:c>
    </x:row>
    <x:row r="432">
      <x:c r="D432" s="128"/>
      <x:c r="E432" s="136"/>
      <x:c r="F432" s="136"/>
      <x:c r="K432" s="133"/>
      <x:c r="N432" s="133" t="str">
        <x:f>IF(AND($A432&lt;&gt;"",$B432="RDV comptable",$G432&lt;&gt;"Annulé",$D432&gt;='Tableau de bord'!$K$5),$D432+$E432,"")</x:f>
      </x:c>
      <x:c r="O432" s="133" t="str">
        <x:f>IF(AND($A432&lt;&gt;"",$B432="RDV commercial",$G432&lt;&gt;"Annulé",$D432&gt;='Tableau de bord'!$K$5),$D432+$E432,"")</x:f>
      </x:c>
    </x:row>
    <x:row r="433">
      <x:c r="D433" s="128"/>
      <x:c r="E433" s="136"/>
      <x:c r="F433" s="136"/>
      <x:c r="K433" s="133"/>
      <x:c r="N433" s="133" t="str">
        <x:f>IF(AND($A433&lt;&gt;"",$B433="RDV comptable",$G433&lt;&gt;"Annulé",$D433&gt;='Tableau de bord'!$K$5),$D433+$E433,"")</x:f>
      </x:c>
      <x:c r="O433" s="133" t="str">
        <x:f>IF(AND($A433&lt;&gt;"",$B433="RDV commercial",$G433&lt;&gt;"Annulé",$D433&gt;='Tableau de bord'!$K$5),$D433+$E433,"")</x:f>
      </x:c>
    </x:row>
    <x:row r="434">
      <x:c r="D434" s="128"/>
      <x:c r="E434" s="136"/>
      <x:c r="F434" s="136"/>
      <x:c r="K434" s="133"/>
      <x:c r="N434" s="133" t="str">
        <x:f>IF(AND($A434&lt;&gt;"",$B434="RDV comptable",$G434&lt;&gt;"Annulé",$D434&gt;='Tableau de bord'!$K$5),$D434+$E434,"")</x:f>
      </x:c>
      <x:c r="O434" s="133" t="str">
        <x:f>IF(AND($A434&lt;&gt;"",$B434="RDV commercial",$G434&lt;&gt;"Annulé",$D434&gt;='Tableau de bord'!$K$5),$D434+$E434,"")</x:f>
      </x:c>
    </x:row>
    <x:row r="435">
      <x:c r="D435" s="128"/>
      <x:c r="E435" s="136"/>
      <x:c r="F435" s="136"/>
      <x:c r="K435" s="133"/>
      <x:c r="N435" s="133" t="str">
        <x:f>IF(AND($A435&lt;&gt;"",$B435="RDV comptable",$G435&lt;&gt;"Annulé",$D435&gt;='Tableau de bord'!$K$5),$D435+$E435,"")</x:f>
      </x:c>
      <x:c r="O435" s="133" t="str">
        <x:f>IF(AND($A435&lt;&gt;"",$B435="RDV commercial",$G435&lt;&gt;"Annulé",$D435&gt;='Tableau de bord'!$K$5),$D435+$E435,"")</x:f>
      </x:c>
    </x:row>
    <x:row r="436">
      <x:c r="D436" s="128"/>
      <x:c r="E436" s="136"/>
      <x:c r="F436" s="136"/>
      <x:c r="K436" s="133"/>
      <x:c r="N436" s="133" t="str">
        <x:f>IF(AND($A436&lt;&gt;"",$B436="RDV comptable",$G436&lt;&gt;"Annulé",$D436&gt;='Tableau de bord'!$K$5),$D436+$E436,"")</x:f>
      </x:c>
      <x:c r="O436" s="133" t="str">
        <x:f>IF(AND($A436&lt;&gt;"",$B436="RDV commercial",$G436&lt;&gt;"Annulé",$D436&gt;='Tableau de bord'!$K$5),$D436+$E436,"")</x:f>
      </x:c>
    </x:row>
    <x:row r="437">
      <x:c r="D437" s="128"/>
      <x:c r="E437" s="136"/>
      <x:c r="F437" s="136"/>
      <x:c r="K437" s="133"/>
      <x:c r="N437" s="133" t="str">
        <x:f>IF(AND($A437&lt;&gt;"",$B437="RDV comptable",$G437&lt;&gt;"Annulé",$D437&gt;='Tableau de bord'!$K$5),$D437+$E437,"")</x:f>
      </x:c>
      <x:c r="O437" s="133" t="str">
        <x:f>IF(AND($A437&lt;&gt;"",$B437="RDV commercial",$G437&lt;&gt;"Annulé",$D437&gt;='Tableau de bord'!$K$5),$D437+$E437,"")</x:f>
      </x:c>
    </x:row>
    <x:row r="438">
      <x:c r="D438" s="128"/>
      <x:c r="E438" s="136"/>
      <x:c r="F438" s="136"/>
      <x:c r="K438" s="133"/>
      <x:c r="N438" s="133" t="str">
        <x:f>IF(AND($A438&lt;&gt;"",$B438="RDV comptable",$G438&lt;&gt;"Annulé",$D438&gt;='Tableau de bord'!$K$5),$D438+$E438,"")</x:f>
      </x:c>
      <x:c r="O438" s="133" t="str">
        <x:f>IF(AND($A438&lt;&gt;"",$B438="RDV commercial",$G438&lt;&gt;"Annulé",$D438&gt;='Tableau de bord'!$K$5),$D438+$E438,"")</x:f>
      </x:c>
    </x:row>
    <x:row r="439">
      <x:c r="D439" s="128"/>
      <x:c r="E439" s="136"/>
      <x:c r="F439" s="136"/>
      <x:c r="K439" s="133"/>
      <x:c r="N439" s="133" t="str">
        <x:f>IF(AND($A439&lt;&gt;"",$B439="RDV comptable",$G439&lt;&gt;"Annulé",$D439&gt;='Tableau de bord'!$K$5),$D439+$E439,"")</x:f>
      </x:c>
      <x:c r="O439" s="133" t="str">
        <x:f>IF(AND($A439&lt;&gt;"",$B439="RDV commercial",$G439&lt;&gt;"Annulé",$D439&gt;='Tableau de bord'!$K$5),$D439+$E439,"")</x:f>
      </x:c>
    </x:row>
    <x:row r="440">
      <x:c r="D440" s="128"/>
      <x:c r="E440" s="136"/>
      <x:c r="F440" s="136"/>
      <x:c r="K440" s="133"/>
      <x:c r="N440" s="133" t="str">
        <x:f>IF(AND($A440&lt;&gt;"",$B440="RDV comptable",$G440&lt;&gt;"Annulé",$D440&gt;='Tableau de bord'!$K$5),$D440+$E440,"")</x:f>
      </x:c>
      <x:c r="O440" s="133" t="str">
        <x:f>IF(AND($A440&lt;&gt;"",$B440="RDV commercial",$G440&lt;&gt;"Annulé",$D440&gt;='Tableau de bord'!$K$5),$D440+$E440,"")</x:f>
      </x:c>
    </x:row>
    <x:row r="441">
      <x:c r="D441" s="128"/>
      <x:c r="E441" s="136"/>
      <x:c r="F441" s="136"/>
      <x:c r="K441" s="133"/>
      <x:c r="N441" s="133" t="str">
        <x:f>IF(AND($A441&lt;&gt;"",$B441="RDV comptable",$G441&lt;&gt;"Annulé",$D441&gt;='Tableau de bord'!$K$5),$D441+$E441,"")</x:f>
      </x:c>
      <x:c r="O441" s="133" t="str">
        <x:f>IF(AND($A441&lt;&gt;"",$B441="RDV commercial",$G441&lt;&gt;"Annulé",$D441&gt;='Tableau de bord'!$K$5),$D441+$E441,"")</x:f>
      </x:c>
    </x:row>
    <x:row r="442">
      <x:c r="D442" s="128"/>
      <x:c r="E442" s="136"/>
      <x:c r="F442" s="136"/>
      <x:c r="K442" s="133"/>
      <x:c r="N442" s="133" t="str">
        <x:f>IF(AND($A442&lt;&gt;"",$B442="RDV comptable",$G442&lt;&gt;"Annulé",$D442&gt;='Tableau de bord'!$K$5),$D442+$E442,"")</x:f>
      </x:c>
      <x:c r="O442" s="133" t="str">
        <x:f>IF(AND($A442&lt;&gt;"",$B442="RDV commercial",$G442&lt;&gt;"Annulé",$D442&gt;='Tableau de bord'!$K$5),$D442+$E442,"")</x:f>
      </x:c>
    </x:row>
    <x:row r="443">
      <x:c r="D443" s="128"/>
      <x:c r="E443" s="136"/>
      <x:c r="F443" s="136"/>
      <x:c r="K443" s="133"/>
      <x:c r="N443" s="133" t="str">
        <x:f>IF(AND($A443&lt;&gt;"",$B443="RDV comptable",$G443&lt;&gt;"Annulé",$D443&gt;='Tableau de bord'!$K$5),$D443+$E443,"")</x:f>
      </x:c>
      <x:c r="O443" s="133" t="str">
        <x:f>IF(AND($A443&lt;&gt;"",$B443="RDV commercial",$G443&lt;&gt;"Annulé",$D443&gt;='Tableau de bord'!$K$5),$D443+$E443,"")</x:f>
      </x:c>
    </x:row>
    <x:row r="444">
      <x:c r="D444" s="128"/>
      <x:c r="E444" s="136"/>
      <x:c r="F444" s="136"/>
      <x:c r="K444" s="133"/>
      <x:c r="N444" s="133" t="str">
        <x:f>IF(AND($A444&lt;&gt;"",$B444="RDV comptable",$G444&lt;&gt;"Annulé",$D444&gt;='Tableau de bord'!$K$5),$D444+$E444,"")</x:f>
      </x:c>
      <x:c r="O444" s="133" t="str">
        <x:f>IF(AND($A444&lt;&gt;"",$B444="RDV commercial",$G444&lt;&gt;"Annulé",$D444&gt;='Tableau de bord'!$K$5),$D444+$E444,"")</x:f>
      </x:c>
    </x:row>
    <x:row r="445">
      <x:c r="D445" s="128"/>
      <x:c r="E445" s="136"/>
      <x:c r="F445" s="136"/>
      <x:c r="K445" s="133"/>
      <x:c r="N445" s="133" t="str">
        <x:f>IF(AND($A445&lt;&gt;"",$B445="RDV comptable",$G445&lt;&gt;"Annulé",$D445&gt;='Tableau de bord'!$K$5),$D445+$E445,"")</x:f>
      </x:c>
      <x:c r="O445" s="133" t="str">
        <x:f>IF(AND($A445&lt;&gt;"",$B445="RDV commercial",$G445&lt;&gt;"Annulé",$D445&gt;='Tableau de bord'!$K$5),$D445+$E445,"")</x:f>
      </x:c>
    </x:row>
    <x:row r="446">
      <x:c r="D446" s="128"/>
      <x:c r="E446" s="136"/>
      <x:c r="F446" s="136"/>
      <x:c r="K446" s="133"/>
      <x:c r="N446" s="133" t="str">
        <x:f>IF(AND($A446&lt;&gt;"",$B446="RDV comptable",$G446&lt;&gt;"Annulé",$D446&gt;='Tableau de bord'!$K$5),$D446+$E446,"")</x:f>
      </x:c>
      <x:c r="O446" s="133" t="str">
        <x:f>IF(AND($A446&lt;&gt;"",$B446="RDV commercial",$G446&lt;&gt;"Annulé",$D446&gt;='Tableau de bord'!$K$5),$D446+$E446,"")</x:f>
      </x:c>
    </x:row>
    <x:row r="447">
      <x:c r="D447" s="128"/>
      <x:c r="E447" s="136"/>
      <x:c r="F447" s="136"/>
      <x:c r="K447" s="133"/>
      <x:c r="N447" s="133" t="str">
        <x:f>IF(AND($A447&lt;&gt;"",$B447="RDV comptable",$G447&lt;&gt;"Annulé",$D447&gt;='Tableau de bord'!$K$5),$D447+$E447,"")</x:f>
      </x:c>
      <x:c r="O447" s="133" t="str">
        <x:f>IF(AND($A447&lt;&gt;"",$B447="RDV commercial",$G447&lt;&gt;"Annulé",$D447&gt;='Tableau de bord'!$K$5),$D447+$E447,"")</x:f>
      </x:c>
    </x:row>
    <x:row r="448">
      <x:c r="D448" s="128"/>
      <x:c r="E448" s="136"/>
      <x:c r="F448" s="136"/>
      <x:c r="K448" s="133"/>
      <x:c r="N448" s="133" t="str">
        <x:f>IF(AND($A448&lt;&gt;"",$B448="RDV comptable",$G448&lt;&gt;"Annulé",$D448&gt;='Tableau de bord'!$K$5),$D448+$E448,"")</x:f>
      </x:c>
      <x:c r="O448" s="133" t="str">
        <x:f>IF(AND($A448&lt;&gt;"",$B448="RDV commercial",$G448&lt;&gt;"Annulé",$D448&gt;='Tableau de bord'!$K$5),$D448+$E448,"")</x:f>
      </x:c>
    </x:row>
    <x:row r="449">
      <x:c r="D449" s="128"/>
      <x:c r="E449" s="136"/>
      <x:c r="F449" s="136"/>
      <x:c r="K449" s="133"/>
      <x:c r="N449" s="133" t="str">
        <x:f>IF(AND($A449&lt;&gt;"",$B449="RDV comptable",$G449&lt;&gt;"Annulé",$D449&gt;='Tableau de bord'!$K$5),$D449+$E449,"")</x:f>
      </x:c>
      <x:c r="O449" s="133" t="str">
        <x:f>IF(AND($A449&lt;&gt;"",$B449="RDV commercial",$G449&lt;&gt;"Annulé",$D449&gt;='Tableau de bord'!$K$5),$D449+$E449,"")</x:f>
      </x:c>
    </x:row>
    <x:row r="450">
      <x:c r="D450" s="128"/>
      <x:c r="E450" s="136"/>
      <x:c r="F450" s="136"/>
      <x:c r="K450" s="133"/>
      <x:c r="N450" s="133" t="str">
        <x:f>IF(AND($A450&lt;&gt;"",$B450="RDV comptable",$G450&lt;&gt;"Annulé",$D450&gt;='Tableau de bord'!$K$5),$D450+$E450,"")</x:f>
      </x:c>
      <x:c r="O450" s="133" t="str">
        <x:f>IF(AND($A450&lt;&gt;"",$B450="RDV commercial",$G450&lt;&gt;"Annulé",$D450&gt;='Tableau de bord'!$K$5),$D450+$E450,"")</x:f>
      </x:c>
    </x:row>
    <x:row r="451">
      <x:c r="D451" s="128"/>
      <x:c r="E451" s="136"/>
      <x:c r="F451" s="136"/>
      <x:c r="K451" s="133"/>
      <x:c r="N451" s="133" t="str">
        <x:f>IF(AND($A451&lt;&gt;"",$B451="RDV comptable",$G451&lt;&gt;"Annulé",$D451&gt;='Tableau de bord'!$K$5),$D451+$E451,"")</x:f>
      </x:c>
      <x:c r="O451" s="133" t="str">
        <x:f>IF(AND($A451&lt;&gt;"",$B451="RDV commercial",$G451&lt;&gt;"Annulé",$D451&gt;='Tableau de bord'!$K$5),$D451+$E451,"")</x:f>
      </x:c>
    </x:row>
    <x:row r="452">
      <x:c r="D452" s="128"/>
      <x:c r="E452" s="136"/>
      <x:c r="F452" s="136"/>
      <x:c r="K452" s="133"/>
      <x:c r="N452" s="133" t="str">
        <x:f>IF(AND($A452&lt;&gt;"",$B452="RDV comptable",$G452&lt;&gt;"Annulé",$D452&gt;='Tableau de bord'!$K$5),$D452+$E452,"")</x:f>
      </x:c>
      <x:c r="O452" s="133" t="str">
        <x:f>IF(AND($A452&lt;&gt;"",$B452="RDV commercial",$G452&lt;&gt;"Annulé",$D452&gt;='Tableau de bord'!$K$5),$D452+$E452,"")</x:f>
      </x:c>
    </x:row>
    <x:row r="453">
      <x:c r="D453" s="128"/>
      <x:c r="E453" s="136"/>
      <x:c r="F453" s="136"/>
      <x:c r="K453" s="133"/>
      <x:c r="N453" s="133" t="str">
        <x:f>IF(AND($A453&lt;&gt;"",$B453="RDV comptable",$G453&lt;&gt;"Annulé",$D453&gt;='Tableau de bord'!$K$5),$D453+$E453,"")</x:f>
      </x:c>
      <x:c r="O453" s="133" t="str">
        <x:f>IF(AND($A453&lt;&gt;"",$B453="RDV commercial",$G453&lt;&gt;"Annulé",$D453&gt;='Tableau de bord'!$K$5),$D453+$E453,"")</x:f>
      </x:c>
    </x:row>
    <x:row r="454">
      <x:c r="D454" s="128"/>
      <x:c r="E454" s="136"/>
      <x:c r="F454" s="136"/>
      <x:c r="K454" s="133"/>
      <x:c r="N454" s="133" t="str">
        <x:f>IF(AND($A454&lt;&gt;"",$B454="RDV comptable",$G454&lt;&gt;"Annulé",$D454&gt;='Tableau de bord'!$K$5),$D454+$E454,"")</x:f>
      </x:c>
      <x:c r="O454" s="133" t="str">
        <x:f>IF(AND($A454&lt;&gt;"",$B454="RDV commercial",$G454&lt;&gt;"Annulé",$D454&gt;='Tableau de bord'!$K$5),$D454+$E454,"")</x:f>
      </x:c>
    </x:row>
    <x:row r="455">
      <x:c r="D455" s="128"/>
      <x:c r="E455" s="136"/>
      <x:c r="F455" s="136"/>
      <x:c r="K455" s="133"/>
      <x:c r="N455" s="133" t="str">
        <x:f>IF(AND($A455&lt;&gt;"",$B455="RDV comptable",$G455&lt;&gt;"Annulé",$D455&gt;='Tableau de bord'!$K$5),$D455+$E455,"")</x:f>
      </x:c>
      <x:c r="O455" s="133" t="str">
        <x:f>IF(AND($A455&lt;&gt;"",$B455="RDV commercial",$G455&lt;&gt;"Annulé",$D455&gt;='Tableau de bord'!$K$5),$D455+$E455,"")</x:f>
      </x:c>
    </x:row>
    <x:row r="456">
      <x:c r="D456" s="128"/>
      <x:c r="E456" s="136"/>
      <x:c r="F456" s="136"/>
      <x:c r="K456" s="133"/>
      <x:c r="N456" s="133" t="str">
        <x:f>IF(AND($A456&lt;&gt;"",$B456="RDV comptable",$G456&lt;&gt;"Annulé",$D456&gt;='Tableau de bord'!$K$5),$D456+$E456,"")</x:f>
      </x:c>
      <x:c r="O456" s="133" t="str">
        <x:f>IF(AND($A456&lt;&gt;"",$B456="RDV commercial",$G456&lt;&gt;"Annulé",$D456&gt;='Tableau de bord'!$K$5),$D456+$E456,"")</x:f>
      </x:c>
    </x:row>
    <x:row r="457">
      <x:c r="D457" s="128"/>
      <x:c r="E457" s="136"/>
      <x:c r="F457" s="136"/>
      <x:c r="K457" s="133"/>
      <x:c r="N457" s="133" t="str">
        <x:f>IF(AND($A457&lt;&gt;"",$B457="RDV comptable",$G457&lt;&gt;"Annulé",$D457&gt;='Tableau de bord'!$K$5),$D457+$E457,"")</x:f>
      </x:c>
      <x:c r="O457" s="133" t="str">
        <x:f>IF(AND($A457&lt;&gt;"",$B457="RDV commercial",$G457&lt;&gt;"Annulé",$D457&gt;='Tableau de bord'!$K$5),$D457+$E457,"")</x:f>
      </x:c>
    </x:row>
    <x:row r="458">
      <x:c r="D458" s="128"/>
      <x:c r="E458" s="136"/>
      <x:c r="F458" s="136"/>
      <x:c r="K458" s="133"/>
      <x:c r="N458" s="133" t="str">
        <x:f>IF(AND($A458&lt;&gt;"",$B458="RDV comptable",$G458&lt;&gt;"Annulé",$D458&gt;='Tableau de bord'!$K$5),$D458+$E458,"")</x:f>
      </x:c>
      <x:c r="O458" s="133" t="str">
        <x:f>IF(AND($A458&lt;&gt;"",$B458="RDV commercial",$G458&lt;&gt;"Annulé",$D458&gt;='Tableau de bord'!$K$5),$D458+$E458,"")</x:f>
      </x:c>
    </x:row>
    <x:row r="459">
      <x:c r="D459" s="128"/>
      <x:c r="E459" s="136"/>
      <x:c r="F459" s="136"/>
      <x:c r="K459" s="133"/>
      <x:c r="N459" s="133" t="str">
        <x:f>IF(AND($A459&lt;&gt;"",$B459="RDV comptable",$G459&lt;&gt;"Annulé",$D459&gt;='Tableau de bord'!$K$5),$D459+$E459,"")</x:f>
      </x:c>
      <x:c r="O459" s="133" t="str">
        <x:f>IF(AND($A459&lt;&gt;"",$B459="RDV commercial",$G459&lt;&gt;"Annulé",$D459&gt;='Tableau de bord'!$K$5),$D459+$E459,"")</x:f>
      </x:c>
    </x:row>
    <x:row r="460">
      <x:c r="D460" s="128"/>
      <x:c r="E460" s="136"/>
      <x:c r="F460" s="136"/>
      <x:c r="K460" s="133"/>
      <x:c r="N460" s="133" t="str">
        <x:f>IF(AND($A460&lt;&gt;"",$B460="RDV comptable",$G460&lt;&gt;"Annulé",$D460&gt;='Tableau de bord'!$K$5),$D460+$E460,"")</x:f>
      </x:c>
      <x:c r="O460" s="133" t="str">
        <x:f>IF(AND($A460&lt;&gt;"",$B460="RDV commercial",$G460&lt;&gt;"Annulé",$D460&gt;='Tableau de bord'!$K$5),$D460+$E460,"")</x:f>
      </x:c>
    </x:row>
    <x:row r="461">
      <x:c r="D461" s="128"/>
      <x:c r="E461" s="136"/>
      <x:c r="F461" s="136"/>
      <x:c r="K461" s="133"/>
      <x:c r="N461" s="133" t="str">
        <x:f>IF(AND($A461&lt;&gt;"",$B461="RDV comptable",$G461&lt;&gt;"Annulé",$D461&gt;='Tableau de bord'!$K$5),$D461+$E461,"")</x:f>
      </x:c>
      <x:c r="O461" s="133" t="str">
        <x:f>IF(AND($A461&lt;&gt;"",$B461="RDV commercial",$G461&lt;&gt;"Annulé",$D461&gt;='Tableau de bord'!$K$5),$D461+$E461,"")</x:f>
      </x:c>
    </x:row>
    <x:row r="462">
      <x:c r="D462" s="128"/>
      <x:c r="E462" s="136"/>
      <x:c r="F462" s="136"/>
      <x:c r="K462" s="133"/>
      <x:c r="N462" s="133" t="str">
        <x:f>IF(AND($A462&lt;&gt;"",$B462="RDV comptable",$G462&lt;&gt;"Annulé",$D462&gt;='Tableau de bord'!$K$5),$D462+$E462,"")</x:f>
      </x:c>
      <x:c r="O462" s="133" t="str">
        <x:f>IF(AND($A462&lt;&gt;"",$B462="RDV commercial",$G462&lt;&gt;"Annulé",$D462&gt;='Tableau de bord'!$K$5),$D462+$E462,"")</x:f>
      </x:c>
    </x:row>
    <x:row r="463">
      <x:c r="D463" s="128"/>
      <x:c r="E463" s="136"/>
      <x:c r="F463" s="136"/>
      <x:c r="K463" s="133"/>
      <x:c r="N463" s="133" t="str">
        <x:f>IF(AND($A463&lt;&gt;"",$B463="RDV comptable",$G463&lt;&gt;"Annulé",$D463&gt;='Tableau de bord'!$K$5),$D463+$E463,"")</x:f>
      </x:c>
      <x:c r="O463" s="133" t="str">
        <x:f>IF(AND($A463&lt;&gt;"",$B463="RDV commercial",$G463&lt;&gt;"Annulé",$D463&gt;='Tableau de bord'!$K$5),$D463+$E463,"")</x:f>
      </x:c>
    </x:row>
    <x:row r="464">
      <x:c r="D464" s="128"/>
      <x:c r="E464" s="136"/>
      <x:c r="F464" s="136"/>
      <x:c r="K464" s="133"/>
      <x:c r="N464" s="133" t="str">
        <x:f>IF(AND($A464&lt;&gt;"",$B464="RDV comptable",$G464&lt;&gt;"Annulé",$D464&gt;='Tableau de bord'!$K$5),$D464+$E464,"")</x:f>
      </x:c>
      <x:c r="O464" s="133" t="str">
        <x:f>IF(AND($A464&lt;&gt;"",$B464="RDV commercial",$G464&lt;&gt;"Annulé",$D464&gt;='Tableau de bord'!$K$5),$D464+$E464,"")</x:f>
      </x:c>
    </x:row>
    <x:row r="465">
      <x:c r="D465" s="128"/>
      <x:c r="E465" s="136"/>
      <x:c r="F465" s="136"/>
      <x:c r="K465" s="133"/>
      <x:c r="N465" s="133" t="str">
        <x:f>IF(AND($A465&lt;&gt;"",$B465="RDV comptable",$G465&lt;&gt;"Annulé",$D465&gt;='Tableau de bord'!$K$5),$D465+$E465,"")</x:f>
      </x:c>
      <x:c r="O465" s="133" t="str">
        <x:f>IF(AND($A465&lt;&gt;"",$B465="RDV commercial",$G465&lt;&gt;"Annulé",$D465&gt;='Tableau de bord'!$K$5),$D465+$E465,"")</x:f>
      </x:c>
    </x:row>
    <x:row r="466">
      <x:c r="D466" s="128"/>
      <x:c r="E466" s="136"/>
      <x:c r="F466" s="136"/>
      <x:c r="K466" s="133"/>
      <x:c r="N466" s="133" t="str">
        <x:f>IF(AND($A466&lt;&gt;"",$B466="RDV comptable",$G466&lt;&gt;"Annulé",$D466&gt;='Tableau de bord'!$K$5),$D466+$E466,"")</x:f>
      </x:c>
      <x:c r="O466" s="133" t="str">
        <x:f>IF(AND($A466&lt;&gt;"",$B466="RDV commercial",$G466&lt;&gt;"Annulé",$D466&gt;='Tableau de bord'!$K$5),$D466+$E466,"")</x:f>
      </x:c>
    </x:row>
    <x:row r="467">
      <x:c r="D467" s="128"/>
      <x:c r="E467" s="136"/>
      <x:c r="F467" s="136"/>
      <x:c r="K467" s="133"/>
      <x:c r="N467" s="133" t="str">
        <x:f>IF(AND($A467&lt;&gt;"",$B467="RDV comptable",$G467&lt;&gt;"Annulé",$D467&gt;='Tableau de bord'!$K$5),$D467+$E467,"")</x:f>
      </x:c>
      <x:c r="O467" s="133" t="str">
        <x:f>IF(AND($A467&lt;&gt;"",$B467="RDV commercial",$G467&lt;&gt;"Annulé",$D467&gt;='Tableau de bord'!$K$5),$D467+$E467,"")</x:f>
      </x:c>
    </x:row>
    <x:row r="468">
      <x:c r="D468" s="128"/>
      <x:c r="E468" s="136"/>
      <x:c r="F468" s="136"/>
      <x:c r="K468" s="133"/>
      <x:c r="N468" s="133" t="str">
        <x:f>IF(AND($A468&lt;&gt;"",$B468="RDV comptable",$G468&lt;&gt;"Annulé",$D468&gt;='Tableau de bord'!$K$5),$D468+$E468,"")</x:f>
      </x:c>
      <x:c r="O468" s="133" t="str">
        <x:f>IF(AND($A468&lt;&gt;"",$B468="RDV commercial",$G468&lt;&gt;"Annulé",$D468&gt;='Tableau de bord'!$K$5),$D468+$E468,"")</x:f>
      </x:c>
    </x:row>
    <x:row r="469">
      <x:c r="D469" s="128"/>
      <x:c r="E469" s="136"/>
      <x:c r="F469" s="136"/>
      <x:c r="K469" s="133"/>
      <x:c r="N469" s="133" t="str">
        <x:f>IF(AND($A469&lt;&gt;"",$B469="RDV comptable",$G469&lt;&gt;"Annulé",$D469&gt;='Tableau de bord'!$K$5),$D469+$E469,"")</x:f>
      </x:c>
      <x:c r="O469" s="133" t="str">
        <x:f>IF(AND($A469&lt;&gt;"",$B469="RDV commercial",$G469&lt;&gt;"Annulé",$D469&gt;='Tableau de bord'!$K$5),$D469+$E469,"")</x:f>
      </x:c>
    </x:row>
    <x:row r="470">
      <x:c r="D470" s="128"/>
      <x:c r="E470" s="136"/>
      <x:c r="F470" s="136"/>
      <x:c r="K470" s="133"/>
      <x:c r="N470" s="133" t="str">
        <x:f>IF(AND($A470&lt;&gt;"",$B470="RDV comptable",$G470&lt;&gt;"Annulé",$D470&gt;='Tableau de bord'!$K$5),$D470+$E470,"")</x:f>
      </x:c>
      <x:c r="O470" s="133" t="str">
        <x:f>IF(AND($A470&lt;&gt;"",$B470="RDV commercial",$G470&lt;&gt;"Annulé",$D470&gt;='Tableau de bord'!$K$5),$D470+$E470,"")</x:f>
      </x:c>
    </x:row>
    <x:row r="471">
      <x:c r="D471" s="128"/>
      <x:c r="E471" s="136"/>
      <x:c r="F471" s="136"/>
      <x:c r="K471" s="133"/>
      <x:c r="N471" s="133" t="str">
        <x:f>IF(AND($A471&lt;&gt;"",$B471="RDV comptable",$G471&lt;&gt;"Annulé",$D471&gt;='Tableau de bord'!$K$5),$D471+$E471,"")</x:f>
      </x:c>
      <x:c r="O471" s="133" t="str">
        <x:f>IF(AND($A471&lt;&gt;"",$B471="RDV commercial",$G471&lt;&gt;"Annulé",$D471&gt;='Tableau de bord'!$K$5),$D471+$E471,"")</x:f>
      </x:c>
    </x:row>
    <x:row r="472">
      <x:c r="D472" s="128"/>
      <x:c r="E472" s="136"/>
      <x:c r="F472" s="136"/>
      <x:c r="K472" s="133"/>
      <x:c r="N472" s="133" t="str">
        <x:f>IF(AND($A472&lt;&gt;"",$B472="RDV comptable",$G472&lt;&gt;"Annulé",$D472&gt;='Tableau de bord'!$K$5),$D472+$E472,"")</x:f>
      </x:c>
      <x:c r="O472" s="133" t="str">
        <x:f>IF(AND($A472&lt;&gt;"",$B472="RDV commercial",$G472&lt;&gt;"Annulé",$D472&gt;='Tableau de bord'!$K$5),$D472+$E472,"")</x:f>
      </x:c>
    </x:row>
    <x:row r="473">
      <x:c r="D473" s="128"/>
      <x:c r="E473" s="136"/>
      <x:c r="F473" s="136"/>
      <x:c r="K473" s="133"/>
      <x:c r="N473" s="133" t="str">
        <x:f>IF(AND($A473&lt;&gt;"",$B473="RDV comptable",$G473&lt;&gt;"Annulé",$D473&gt;='Tableau de bord'!$K$5),$D473+$E473,"")</x:f>
      </x:c>
      <x:c r="O473" s="133" t="str">
        <x:f>IF(AND($A473&lt;&gt;"",$B473="RDV commercial",$G473&lt;&gt;"Annulé",$D473&gt;='Tableau de bord'!$K$5),$D473+$E473,"")</x:f>
      </x:c>
    </x:row>
    <x:row r="474">
      <x:c r="D474" s="128"/>
      <x:c r="E474" s="136"/>
      <x:c r="F474" s="136"/>
      <x:c r="K474" s="133"/>
      <x:c r="N474" s="133" t="str">
        <x:f>IF(AND($A474&lt;&gt;"",$B474="RDV comptable",$G474&lt;&gt;"Annulé",$D474&gt;='Tableau de bord'!$K$5),$D474+$E474,"")</x:f>
      </x:c>
      <x:c r="O474" s="133" t="str">
        <x:f>IF(AND($A474&lt;&gt;"",$B474="RDV commercial",$G474&lt;&gt;"Annulé",$D474&gt;='Tableau de bord'!$K$5),$D474+$E474,"")</x:f>
      </x:c>
    </x:row>
    <x:row r="475">
      <x:c r="D475" s="128"/>
      <x:c r="E475" s="136"/>
      <x:c r="F475" s="136"/>
      <x:c r="K475" s="133"/>
      <x:c r="N475" s="133" t="str">
        <x:f>IF(AND($A475&lt;&gt;"",$B475="RDV comptable",$G475&lt;&gt;"Annulé",$D475&gt;='Tableau de bord'!$K$5),$D475+$E475,"")</x:f>
      </x:c>
      <x:c r="O475" s="133" t="str">
        <x:f>IF(AND($A475&lt;&gt;"",$B475="RDV commercial",$G475&lt;&gt;"Annulé",$D475&gt;='Tableau de bord'!$K$5),$D475+$E475,"")</x:f>
      </x:c>
    </x:row>
    <x:row r="476">
      <x:c r="D476" s="128"/>
      <x:c r="E476" s="136"/>
      <x:c r="F476" s="136"/>
      <x:c r="K476" s="133"/>
      <x:c r="N476" s="133" t="str">
        <x:f>IF(AND($A476&lt;&gt;"",$B476="RDV comptable",$G476&lt;&gt;"Annulé",$D476&gt;='Tableau de bord'!$K$5),$D476+$E476,"")</x:f>
      </x:c>
      <x:c r="O476" s="133" t="str">
        <x:f>IF(AND($A476&lt;&gt;"",$B476="RDV commercial",$G476&lt;&gt;"Annulé",$D476&gt;='Tableau de bord'!$K$5),$D476+$E476,"")</x:f>
      </x:c>
    </x:row>
    <x:row r="477">
      <x:c r="D477" s="128"/>
      <x:c r="E477" s="136"/>
      <x:c r="F477" s="136"/>
      <x:c r="K477" s="133"/>
      <x:c r="N477" s="133" t="str">
        <x:f>IF(AND($A477&lt;&gt;"",$B477="RDV comptable",$G477&lt;&gt;"Annulé",$D477&gt;='Tableau de bord'!$K$5),$D477+$E477,"")</x:f>
      </x:c>
      <x:c r="O477" s="133" t="str">
        <x:f>IF(AND($A477&lt;&gt;"",$B477="RDV commercial",$G477&lt;&gt;"Annulé",$D477&gt;='Tableau de bord'!$K$5),$D477+$E477,"")</x:f>
      </x:c>
    </x:row>
    <x:row r="478">
      <x:c r="D478" s="128"/>
      <x:c r="E478" s="136"/>
      <x:c r="F478" s="136"/>
      <x:c r="K478" s="133"/>
      <x:c r="N478" s="133" t="str">
        <x:f>IF(AND($A478&lt;&gt;"",$B478="RDV comptable",$G478&lt;&gt;"Annulé",$D478&gt;='Tableau de bord'!$K$5),$D478+$E478,"")</x:f>
      </x:c>
      <x:c r="O478" s="133" t="str">
        <x:f>IF(AND($A478&lt;&gt;"",$B478="RDV commercial",$G478&lt;&gt;"Annulé",$D478&gt;='Tableau de bord'!$K$5),$D478+$E478,"")</x:f>
      </x:c>
    </x:row>
    <x:row r="479">
      <x:c r="D479" s="128"/>
      <x:c r="E479" s="136"/>
      <x:c r="F479" s="136"/>
      <x:c r="K479" s="133"/>
      <x:c r="N479" s="133" t="str">
        <x:f>IF(AND($A479&lt;&gt;"",$B479="RDV comptable",$G479&lt;&gt;"Annulé",$D479&gt;='Tableau de bord'!$K$5),$D479+$E479,"")</x:f>
      </x:c>
      <x:c r="O479" s="133" t="str">
        <x:f>IF(AND($A479&lt;&gt;"",$B479="RDV commercial",$G479&lt;&gt;"Annulé",$D479&gt;='Tableau de bord'!$K$5),$D479+$E479,"")</x:f>
      </x:c>
    </x:row>
    <x:row r="480">
      <x:c r="D480" s="128"/>
      <x:c r="E480" s="136"/>
      <x:c r="F480" s="136"/>
      <x:c r="K480" s="133"/>
      <x:c r="N480" s="133" t="str">
        <x:f>IF(AND($A480&lt;&gt;"",$B480="RDV comptable",$G480&lt;&gt;"Annulé",$D480&gt;='Tableau de bord'!$K$5),$D480+$E480,"")</x:f>
      </x:c>
      <x:c r="O480" s="133" t="str">
        <x:f>IF(AND($A480&lt;&gt;"",$B480="RDV commercial",$G480&lt;&gt;"Annulé",$D480&gt;='Tableau de bord'!$K$5),$D480+$E480,"")</x:f>
      </x:c>
    </x:row>
    <x:row r="481">
      <x:c r="D481" s="128"/>
      <x:c r="E481" s="136"/>
      <x:c r="F481" s="136"/>
      <x:c r="K481" s="133"/>
      <x:c r="N481" s="133" t="str">
        <x:f>IF(AND($A481&lt;&gt;"",$B481="RDV comptable",$G481&lt;&gt;"Annulé",$D481&gt;='Tableau de bord'!$K$5),$D481+$E481,"")</x:f>
      </x:c>
      <x:c r="O481" s="133" t="str">
        <x:f>IF(AND($A481&lt;&gt;"",$B481="RDV commercial",$G481&lt;&gt;"Annulé",$D481&gt;='Tableau de bord'!$K$5),$D481+$E481,"")</x:f>
      </x:c>
    </x:row>
    <x:row r="482">
      <x:c r="D482" s="128"/>
      <x:c r="E482" s="136"/>
      <x:c r="F482" s="136"/>
      <x:c r="K482" s="133"/>
      <x:c r="N482" s="133" t="str">
        <x:f>IF(AND($A482&lt;&gt;"",$B482="RDV comptable",$G482&lt;&gt;"Annulé",$D482&gt;='Tableau de bord'!$K$5),$D482+$E482,"")</x:f>
      </x:c>
      <x:c r="O482" s="133" t="str">
        <x:f>IF(AND($A482&lt;&gt;"",$B482="RDV commercial",$G482&lt;&gt;"Annulé",$D482&gt;='Tableau de bord'!$K$5),$D482+$E482,"")</x:f>
      </x:c>
    </x:row>
    <x:row r="483">
      <x:c r="D483" s="128"/>
      <x:c r="E483" s="136"/>
      <x:c r="F483" s="136"/>
      <x:c r="K483" s="133"/>
      <x:c r="N483" s="133" t="str">
        <x:f>IF(AND($A483&lt;&gt;"",$B483="RDV comptable",$G483&lt;&gt;"Annulé",$D483&gt;='Tableau de bord'!$K$5),$D483+$E483,"")</x:f>
      </x:c>
      <x:c r="O483" s="133" t="str">
        <x:f>IF(AND($A483&lt;&gt;"",$B483="RDV commercial",$G483&lt;&gt;"Annulé",$D483&gt;='Tableau de bord'!$K$5),$D483+$E483,"")</x:f>
      </x:c>
    </x:row>
    <x:row r="484">
      <x:c r="D484" s="128"/>
      <x:c r="E484" s="136"/>
      <x:c r="F484" s="136"/>
      <x:c r="K484" s="133"/>
      <x:c r="N484" s="133" t="str">
        <x:f>IF(AND($A484&lt;&gt;"",$B484="RDV comptable",$G484&lt;&gt;"Annulé",$D484&gt;='Tableau de bord'!$K$5),$D484+$E484,"")</x:f>
      </x:c>
      <x:c r="O484" s="133" t="str">
        <x:f>IF(AND($A484&lt;&gt;"",$B484="RDV commercial",$G484&lt;&gt;"Annulé",$D484&gt;='Tableau de bord'!$K$5),$D484+$E484,"")</x:f>
      </x:c>
    </x:row>
    <x:row r="485">
      <x:c r="D485" s="128"/>
      <x:c r="E485" s="136"/>
      <x:c r="F485" s="136"/>
      <x:c r="K485" s="133"/>
      <x:c r="N485" s="133" t="str">
        <x:f>IF(AND($A485&lt;&gt;"",$B485="RDV comptable",$G485&lt;&gt;"Annulé",$D485&gt;='Tableau de bord'!$K$5),$D485+$E485,"")</x:f>
      </x:c>
      <x:c r="O485" s="133" t="str">
        <x:f>IF(AND($A485&lt;&gt;"",$B485="RDV commercial",$G485&lt;&gt;"Annulé",$D485&gt;='Tableau de bord'!$K$5),$D485+$E485,"")</x:f>
      </x:c>
    </x:row>
    <x:row r="486">
      <x:c r="D486" s="128"/>
      <x:c r="E486" s="136"/>
      <x:c r="F486" s="136"/>
      <x:c r="K486" s="133"/>
      <x:c r="N486" s="133" t="str">
        <x:f>IF(AND($A486&lt;&gt;"",$B486="RDV comptable",$G486&lt;&gt;"Annulé",$D486&gt;='Tableau de bord'!$K$5),$D486+$E486,"")</x:f>
      </x:c>
      <x:c r="O486" s="133" t="str">
        <x:f>IF(AND($A486&lt;&gt;"",$B486="RDV commercial",$G486&lt;&gt;"Annulé",$D486&gt;='Tableau de bord'!$K$5),$D486+$E486,"")</x:f>
      </x:c>
    </x:row>
    <x:row r="487">
      <x:c r="D487" s="128"/>
      <x:c r="E487" s="136"/>
      <x:c r="F487" s="136"/>
      <x:c r="K487" s="133"/>
      <x:c r="N487" s="133" t="str">
        <x:f>IF(AND($A487&lt;&gt;"",$B487="RDV comptable",$G487&lt;&gt;"Annulé",$D487&gt;='Tableau de bord'!$K$5),$D487+$E487,"")</x:f>
      </x:c>
      <x:c r="O487" s="133" t="str">
        <x:f>IF(AND($A487&lt;&gt;"",$B487="RDV commercial",$G487&lt;&gt;"Annulé",$D487&gt;='Tableau de bord'!$K$5),$D487+$E487,"")</x:f>
      </x:c>
    </x:row>
    <x:row r="488">
      <x:c r="D488" s="128"/>
      <x:c r="E488" s="136"/>
      <x:c r="F488" s="136"/>
      <x:c r="K488" s="133"/>
      <x:c r="N488" s="133" t="str">
        <x:f>IF(AND($A488&lt;&gt;"",$B488="RDV comptable",$G488&lt;&gt;"Annulé",$D488&gt;='Tableau de bord'!$K$5),$D488+$E488,"")</x:f>
      </x:c>
      <x:c r="O488" s="133" t="str">
        <x:f>IF(AND($A488&lt;&gt;"",$B488="RDV commercial",$G488&lt;&gt;"Annulé",$D488&gt;='Tableau de bord'!$K$5),$D488+$E488,"")</x:f>
      </x:c>
    </x:row>
    <x:row r="489">
      <x:c r="D489" s="128"/>
      <x:c r="E489" s="136"/>
      <x:c r="F489" s="136"/>
      <x:c r="K489" s="133"/>
      <x:c r="N489" s="133" t="str">
        <x:f>IF(AND($A489&lt;&gt;"",$B489="RDV comptable",$G489&lt;&gt;"Annulé",$D489&gt;='Tableau de bord'!$K$5),$D489+$E489,"")</x:f>
      </x:c>
      <x:c r="O489" s="133" t="str">
        <x:f>IF(AND($A489&lt;&gt;"",$B489="RDV commercial",$G489&lt;&gt;"Annulé",$D489&gt;='Tableau de bord'!$K$5),$D489+$E489,"")</x:f>
      </x:c>
    </x:row>
    <x:row r="490">
      <x:c r="D490" s="128"/>
      <x:c r="E490" s="136"/>
      <x:c r="F490" s="136"/>
      <x:c r="K490" s="133"/>
      <x:c r="N490" s="133" t="str">
        <x:f>IF(AND($A490&lt;&gt;"",$B490="RDV comptable",$G490&lt;&gt;"Annulé",$D490&gt;='Tableau de bord'!$K$5),$D490+$E490,"")</x:f>
      </x:c>
      <x:c r="O490" s="133" t="str">
        <x:f>IF(AND($A490&lt;&gt;"",$B490="RDV commercial",$G490&lt;&gt;"Annulé",$D490&gt;='Tableau de bord'!$K$5),$D490+$E490,"")</x:f>
      </x:c>
    </x:row>
    <x:row r="491">
      <x:c r="D491" s="128"/>
      <x:c r="E491" s="136"/>
      <x:c r="F491" s="136"/>
      <x:c r="K491" s="133"/>
      <x:c r="N491" s="133" t="str">
        <x:f>IF(AND($A491&lt;&gt;"",$B491="RDV comptable",$G491&lt;&gt;"Annulé",$D491&gt;='Tableau de bord'!$K$5),$D491+$E491,"")</x:f>
      </x:c>
      <x:c r="O491" s="133" t="str">
        <x:f>IF(AND($A491&lt;&gt;"",$B491="RDV commercial",$G491&lt;&gt;"Annulé",$D491&gt;='Tableau de bord'!$K$5),$D491+$E491,"")</x:f>
      </x:c>
    </x:row>
    <x:row r="492">
      <x:c r="D492" s="128"/>
      <x:c r="E492" s="136"/>
      <x:c r="F492" s="136"/>
      <x:c r="K492" s="133"/>
      <x:c r="N492" s="133" t="str">
        <x:f>IF(AND($A492&lt;&gt;"",$B492="RDV comptable",$G492&lt;&gt;"Annulé",$D492&gt;='Tableau de bord'!$K$5),$D492+$E492,"")</x:f>
      </x:c>
      <x:c r="O492" s="133" t="str">
        <x:f>IF(AND($A492&lt;&gt;"",$B492="RDV commercial",$G492&lt;&gt;"Annulé",$D492&gt;='Tableau de bord'!$K$5),$D492+$E492,"")</x:f>
      </x:c>
    </x:row>
    <x:row r="493">
      <x:c r="D493" s="128"/>
      <x:c r="E493" s="136"/>
      <x:c r="F493" s="136"/>
      <x:c r="K493" s="133"/>
      <x:c r="N493" s="133" t="str">
        <x:f>IF(AND($A493&lt;&gt;"",$B493="RDV comptable",$G493&lt;&gt;"Annulé",$D493&gt;='Tableau de bord'!$K$5),$D493+$E493,"")</x:f>
      </x:c>
      <x:c r="O493" s="133" t="str">
        <x:f>IF(AND($A493&lt;&gt;"",$B493="RDV commercial",$G493&lt;&gt;"Annulé",$D493&gt;='Tableau de bord'!$K$5),$D493+$E493,"")</x:f>
      </x:c>
    </x:row>
    <x:row r="494">
      <x:c r="D494" s="128"/>
      <x:c r="E494" s="136"/>
      <x:c r="F494" s="136"/>
      <x:c r="K494" s="133"/>
      <x:c r="N494" s="133" t="str">
        <x:f>IF(AND($A494&lt;&gt;"",$B494="RDV comptable",$G494&lt;&gt;"Annulé",$D494&gt;='Tableau de bord'!$K$5),$D494+$E494,"")</x:f>
      </x:c>
      <x:c r="O494" s="133" t="str">
        <x:f>IF(AND($A494&lt;&gt;"",$B494="RDV commercial",$G494&lt;&gt;"Annulé",$D494&gt;='Tableau de bord'!$K$5),$D494+$E494,"")</x:f>
      </x:c>
    </x:row>
    <x:row r="495">
      <x:c r="D495" s="128"/>
      <x:c r="E495" s="136"/>
      <x:c r="F495" s="136"/>
      <x:c r="K495" s="133"/>
      <x:c r="N495" s="133" t="str">
        <x:f>IF(AND($A495&lt;&gt;"",$B495="RDV comptable",$G495&lt;&gt;"Annulé",$D495&gt;='Tableau de bord'!$K$5),$D495+$E495,"")</x:f>
      </x:c>
      <x:c r="O495" s="133" t="str">
        <x:f>IF(AND($A495&lt;&gt;"",$B495="RDV commercial",$G495&lt;&gt;"Annulé",$D495&gt;='Tableau de bord'!$K$5),$D495+$E495,"")</x:f>
      </x:c>
    </x:row>
    <x:row r="496">
      <x:c r="D496" s="128"/>
      <x:c r="E496" s="136"/>
      <x:c r="F496" s="136"/>
      <x:c r="K496" s="133"/>
      <x:c r="N496" s="133" t="str">
        <x:f>IF(AND($A496&lt;&gt;"",$B496="RDV comptable",$G496&lt;&gt;"Annulé",$D496&gt;='Tableau de bord'!$K$5),$D496+$E496,"")</x:f>
      </x:c>
      <x:c r="O496" s="133" t="str">
        <x:f>IF(AND($A496&lt;&gt;"",$B496="RDV commercial",$G496&lt;&gt;"Annulé",$D496&gt;='Tableau de bord'!$K$5),$D496+$E496,"")</x:f>
      </x:c>
    </x:row>
    <x:row r="497">
      <x:c r="D497" s="128"/>
      <x:c r="E497" s="136"/>
      <x:c r="F497" s="136"/>
      <x:c r="K497" s="133"/>
      <x:c r="N497" s="133" t="str">
        <x:f>IF(AND($A497&lt;&gt;"",$B497="RDV comptable",$G497&lt;&gt;"Annulé",$D497&gt;='Tableau de bord'!$K$5),$D497+$E497,"")</x:f>
      </x:c>
      <x:c r="O497" s="133" t="str">
        <x:f>IF(AND($A497&lt;&gt;"",$B497="RDV commercial",$G497&lt;&gt;"Annulé",$D497&gt;='Tableau de bord'!$K$5),$D497+$E497,"")</x:f>
      </x:c>
    </x:row>
    <x:row r="498">
      <x:c r="D498" s="128"/>
      <x:c r="E498" s="136"/>
      <x:c r="F498" s="136"/>
      <x:c r="K498" s="133"/>
      <x:c r="N498" s="133" t="str">
        <x:f>IF(AND($A498&lt;&gt;"",$B498="RDV comptable",$G498&lt;&gt;"Annulé",$D498&gt;='Tableau de bord'!$K$5),$D498+$E498,"")</x:f>
      </x:c>
      <x:c r="O498" s="133" t="str">
        <x:f>IF(AND($A498&lt;&gt;"",$B498="RDV commercial",$G498&lt;&gt;"Annulé",$D498&gt;='Tableau de bord'!$K$5),$D498+$E498,"")</x:f>
      </x:c>
    </x:row>
    <x:row r="499">
      <x:c r="D499" s="128"/>
      <x:c r="E499" s="136"/>
      <x:c r="F499" s="136"/>
      <x:c r="K499" s="133"/>
      <x:c r="N499" s="133" t="str">
        <x:f>IF(AND($A499&lt;&gt;"",$B499="RDV comptable",$G499&lt;&gt;"Annulé",$D499&gt;='Tableau de bord'!$K$5),$D499+$E499,"")</x:f>
      </x:c>
      <x:c r="O499" s="133" t="str">
        <x:f>IF(AND($A499&lt;&gt;"",$B499="RDV commercial",$G499&lt;&gt;"Annulé",$D499&gt;='Tableau de bord'!$K$5),$D499+$E499,"")</x:f>
      </x:c>
    </x:row>
    <x:row r="500">
      <x:c r="D500" s="128"/>
      <x:c r="E500" s="136"/>
      <x:c r="F500" s="136"/>
      <x:c r="K500" s="133"/>
      <x:c r="N500" s="133" t="str">
        <x:f>IF(AND($A500&lt;&gt;"",$B500="RDV comptable",$G500&lt;&gt;"Annulé",$D500&gt;='Tableau de bord'!$K$5),$D500+$E500,"")</x:f>
      </x:c>
      <x:c r="O500" s="133" t="str">
        <x:f>IF(AND($A500&lt;&gt;"",$B500="RDV commercial",$G500&lt;&gt;"Annulé",$D500&gt;='Tableau de bord'!$K$5),$D500+$E500,"")</x:f>
      </x:c>
    </x:row>
    <x:row r="501">
      <x:c r="D501" s="128"/>
      <x:c r="E501" s="136"/>
      <x:c r="F501" s="136"/>
      <x:c r="K501" s="133"/>
      <x:c r="N501" s="133" t="str">
        <x:f>IF(AND($A501&lt;&gt;"",$B501="RDV comptable",$G501&lt;&gt;"Annulé",$D501&gt;='Tableau de bord'!$K$5),$D501+$E501,"")</x:f>
      </x:c>
      <x:c r="O501" s="133" t="str">
        <x:f>IF(AND($A501&lt;&gt;"",$B501="RDV commercial",$G501&lt;&gt;"Annulé",$D501&gt;='Tableau de bord'!$K$5),$D501+$E501,"")</x:f>
      </x:c>
    </x:row>
    <x:row r="502">
      <x:c r="D502" s="128"/>
      <x:c r="E502" s="136"/>
      <x:c r="F502" s="136"/>
      <x:c r="K502" s="133"/>
      <x:c r="N502" s="133" t="str">
        <x:f>IF(AND($A502&lt;&gt;"",$B502="RDV comptable",$G502&lt;&gt;"Annulé",$D502&gt;='Tableau de bord'!$K$5),$D502+$E502,"")</x:f>
      </x:c>
      <x:c r="O502" s="133" t="str">
        <x:f>IF(AND($A502&lt;&gt;"",$B502="RDV commercial",$G502&lt;&gt;"Annulé",$D502&gt;='Tableau de bord'!$K$5),$D502+$E502,"")</x:f>
      </x:c>
    </x:row>
    <x:row r="503">
      <x:c r="D503" s="128"/>
      <x:c r="E503" s="136"/>
      <x:c r="F503" s="136"/>
      <x:c r="K503" s="133"/>
      <x:c r="N503" s="133" t="str">
        <x:f>IF(AND($A503&lt;&gt;"",$B503="RDV comptable",$G503&lt;&gt;"Annulé",$D503&gt;='Tableau de bord'!$K$5),$D503+$E503,"")</x:f>
      </x:c>
      <x:c r="O503" s="133" t="str">
        <x:f>IF(AND($A503&lt;&gt;"",$B503="RDV commercial",$G503&lt;&gt;"Annulé",$D503&gt;='Tableau de bord'!$K$5),$D503+$E503,"")</x:f>
      </x:c>
    </x:row>
    <x:row r="504">
      <x:c r="D504" s="128"/>
      <x:c r="E504" s="136"/>
      <x:c r="F504" s="136"/>
      <x:c r="K504" s="133"/>
      <x:c r="N504" s="133" t="str">
        <x:f>IF(AND($A504&lt;&gt;"",$B504="RDV comptable",$G504&lt;&gt;"Annulé",$D504&gt;='Tableau de bord'!$K$5),$D504+$E504,"")</x:f>
      </x:c>
      <x:c r="O504" s="133" t="str">
        <x:f>IF(AND($A504&lt;&gt;"",$B504="RDV commercial",$G504&lt;&gt;"Annulé",$D504&gt;='Tableau de bord'!$K$5),$D504+$E504,"")</x:f>
      </x:c>
    </x:row>
    <x:row r="505">
      <x:c r="D505" s="128"/>
      <x:c r="E505" s="136"/>
      <x:c r="F505" s="136"/>
      <x:c r="K505" s="133"/>
      <x:c r="N505" s="133" t="str">
        <x:f>IF(AND($A505&lt;&gt;"",$B505="RDV comptable",$G505&lt;&gt;"Annulé",$D505&gt;='Tableau de bord'!$K$5),$D505+$E505,"")</x:f>
      </x:c>
      <x:c r="O505" s="133" t="str">
        <x:f>IF(AND($A505&lt;&gt;"",$B505="RDV commercial",$G505&lt;&gt;"Annulé",$D505&gt;='Tableau de bord'!$K$5),$D505+$E505,"")</x:f>
      </x:c>
    </x:row>
    <x:row r="506">
      <x:c r="D506" s="128"/>
      <x:c r="E506" s="136"/>
      <x:c r="F506" s="136"/>
      <x:c r="K506" s="133"/>
      <x:c r="N506" s="133" t="str">
        <x:f>IF(AND($A506&lt;&gt;"",$B506="RDV comptable",$G506&lt;&gt;"Annulé",$D506&gt;='Tableau de bord'!$K$5),$D506+$E506,"")</x:f>
      </x:c>
      <x:c r="O506" s="133" t="str">
        <x:f>IF(AND($A506&lt;&gt;"",$B506="RDV commercial",$G506&lt;&gt;"Annulé",$D506&gt;='Tableau de bord'!$K$5),$D506+$E506,"")</x:f>
      </x:c>
    </x:row>
  </x:sheetData>
  <x:dataValidations count="1">
    <x:dataValidation type="list" sqref="G7:G506">
      <x:formula1>"Confirmé,À faire,Terminé,Annulé"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263a983b634314"/>
  </x:tableParts>
</x:worksheet>
</file>

<file path=xl/worksheets/sheet10.xml><?xml version="1.0" encoding="utf-8"?>
<x:worksheet xmlns:x="http://schemas.openxmlformats.org/spreadsheetml/2006/main">
  <x:sheetPr>
    <x:tabColor rgb="FFC6B5C1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0" hidden="0" customWidth="1"/>
    <x:col min="4" max="4" width="17" hidden="0" customWidth="1"/>
    <x:col min="5" max="5" width="18" hidden="0" customWidth="1"/>
    <x:col min="6" max="6" width="18" hidden="0" customWidth="1"/>
    <x:col min="7" max="7" width="32" hidden="0" customWidth="1"/>
    <x:col min="8" max="8" width="36" hidden="0" customWidth="1"/>
    <x:col min="9" max="9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>
      <x:c r="A2" s="3" t="str">
        <x:v>Import des échéances RH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>
      <x:c r="A4" s="5" t="str">
        <x:v>Zone facultative pour les échéances non gérées dans le calendrier annuel.</x:v>
      </x:c>
      <x:c r="B4" s="5"/>
      <x:c r="C4" s="5"/>
      <x:c r="D4" s="5"/>
      <x:c r="E4" s="5"/>
      <x:c r="F4" s="5"/>
      <x:c r="G4" s="5"/>
      <x:c r="H4" s="5"/>
      <x:c r="I4" s="5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</x:row>
    <x:row r="6">
      <x:c r="A6" s="19" t="str">
        <x:v>ID</x:v>
      </x:c>
      <x:c r="B6" s="20" t="str">
        <x:v>Type</x:v>
      </x:c>
      <x:c r="C6" s="20" t="str">
        <x:v>Période</x:v>
      </x:c>
      <x:c r="D6" s="20" t="str">
        <x:v>Date limite</x:v>
      </x:c>
      <x:c r="E6" s="20" t="str">
        <x:v>Statut</x:v>
      </x:c>
      <x:c r="F6" s="20" t="str">
        <x:v>Responsable</x:v>
      </x:c>
      <x:c r="G6" s="20" t="str">
        <x:v>Éléments manquants</x:v>
      </x:c>
      <x:c r="H6" s="20" t="str">
        <x:v>Commentaire</x:v>
      </x:c>
      <x:c r="I6" s="21" t="str">
        <x:v>Dernière mise à jour</x:v>
      </x:c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</x:row>
    <x:row r="7">
      <x:c r="A7" s="126" t="str">
        <x:v>RH-001</x:v>
      </x:c>
      <x:c r="B7" s="126" t="str">
        <x:v>Congés</x:v>
      </x:c>
      <x:c r="C7" s="126" t="str">
        <x:v>Octobre 2026</x:v>
      </x:c>
      <x:c r="D7" s="127" t="n">
        <x:v>46285</x:v>
      </x:c>
      <x:c r="E7" s="126" t="str">
        <x:v>En cours</x:v>
      </x:c>
      <x:c r="F7" s="126" t="str">
        <x:v>Titulaire</x:v>
      </x:c>
      <x:c r="G7" s="126" t="str">
        <x:v>Validation finale</x:v>
      </x:c>
      <x:c r="H7" s="126" t="str">
        <x:v>Arbitrage nécessaire</x:v>
      </x:c>
      <x:c r="I7" s="132" t="n">
        <x:v>46279</x:v>
      </x:c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</x:row>
    <x:row r="8">
      <x:c r="A8" s="126" t="str">
        <x:v>RH-002</x:v>
      </x:c>
      <x:c r="B8" s="126" t="str">
        <x:v>Formation</x:v>
      </x:c>
      <x:c r="C8" s="126" t="str">
        <x:v>Équipe</x:v>
      </x:c>
      <x:c r="D8" s="127" t="n">
        <x:v>46293</x:v>
      </x:c>
      <x:c r="E8" s="126" t="str">
        <x:v>À préparer</x:v>
      </x:c>
      <x:c r="F8" s="126" t="str">
        <x:v>Fanny</x:v>
      </x:c>
      <x:c r="G8" s="126" t="str">
        <x:v>Convocations</x:v>
      </x:c>
      <x:c r="H8" s="126" t="str"/>
      <x:c r="I8" s="132" t="n">
        <x:v>46279</x:v>
      </x:c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</x:row>
    <x:row r="9">
      <x:c r="A9" s="2"/>
      <x:c r="B9" s="2"/>
      <x:c r="C9" s="2"/>
      <x:c r="D9" s="8"/>
      <x:c r="E9" s="2"/>
      <x:c r="F9" s="2"/>
      <x:c r="G9" s="2"/>
      <x:c r="H9" s="2"/>
      <x:c r="I9" s="118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</x:row>
    <x:row r="10">
      <x:c r="A10" s="2"/>
      <x:c r="B10" s="2"/>
      <x:c r="C10" s="2"/>
      <x:c r="D10" s="8"/>
      <x:c r="E10" s="2"/>
      <x:c r="F10" s="2"/>
      <x:c r="G10" s="2"/>
      <x:c r="H10" s="2"/>
      <x:c r="I10" s="118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</x:row>
    <x:row r="11">
      <x:c r="A11" s="2"/>
      <x:c r="B11" s="2"/>
      <x:c r="C11" s="2"/>
      <x:c r="D11" s="8"/>
      <x:c r="E11" s="2"/>
      <x:c r="F11" s="2"/>
      <x:c r="G11" s="2"/>
      <x:c r="H11" s="2"/>
      <x:c r="I11" s="118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</x:row>
    <x:row r="12">
      <x:c r="A12" s="2"/>
      <x:c r="B12" s="2"/>
      <x:c r="C12" s="2"/>
      <x:c r="D12" s="8"/>
      <x:c r="E12" s="2"/>
      <x:c r="F12" s="2"/>
      <x:c r="G12" s="2"/>
      <x:c r="H12" s="2"/>
      <x:c r="I12" s="118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</x:row>
    <x:row r="13">
      <x:c r="A13" s="2"/>
      <x:c r="B13" s="2"/>
      <x:c r="C13" s="2"/>
      <x:c r="D13" s="8"/>
      <x:c r="E13" s="2"/>
      <x:c r="F13" s="2"/>
      <x:c r="G13" s="2"/>
      <x:c r="H13" s="2"/>
      <x:c r="I13" s="118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</x:row>
    <x:row r="14">
      <x:c r="A14" s="2"/>
      <x:c r="B14" s="2"/>
      <x:c r="C14" s="2"/>
      <x:c r="D14" s="8"/>
      <x:c r="E14" s="2"/>
      <x:c r="F14" s="2"/>
      <x:c r="G14" s="2"/>
      <x:c r="H14" s="2"/>
      <x:c r="I14" s="118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</x:row>
    <x:row r="15">
      <x:c r="A15" s="2"/>
      <x:c r="B15" s="2"/>
      <x:c r="C15" s="2"/>
      <x:c r="D15" s="8"/>
      <x:c r="E15" s="2"/>
      <x:c r="F15" s="2"/>
      <x:c r="G15" s="2"/>
      <x:c r="H15" s="2"/>
      <x:c r="I15" s="118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</x:row>
    <x:row r="16">
      <x:c r="A16" s="2"/>
      <x:c r="B16" s="2"/>
      <x:c r="C16" s="2"/>
      <x:c r="D16" s="8"/>
      <x:c r="E16" s="2"/>
      <x:c r="F16" s="2"/>
      <x:c r="G16" s="2"/>
      <x:c r="H16" s="2"/>
      <x:c r="I16" s="118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</x:row>
    <x:row r="17">
      <x:c r="A17" s="2"/>
      <x:c r="B17" s="2"/>
      <x:c r="C17" s="2"/>
      <x:c r="D17" s="8"/>
      <x:c r="E17" s="2"/>
      <x:c r="F17" s="2"/>
      <x:c r="G17" s="2"/>
      <x:c r="H17" s="2"/>
      <x:c r="I17" s="118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</x:row>
    <x:row r="18">
      <x:c r="A18" s="2"/>
      <x:c r="B18" s="2"/>
      <x:c r="C18" s="2"/>
      <x:c r="D18" s="8"/>
      <x:c r="E18" s="2"/>
      <x:c r="F18" s="2"/>
      <x:c r="G18" s="2"/>
      <x:c r="H18" s="2"/>
      <x:c r="I18" s="118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</x:row>
    <x:row r="19">
      <x:c r="A19" s="2"/>
      <x:c r="B19" s="2"/>
      <x:c r="C19" s="2"/>
      <x:c r="D19" s="8"/>
      <x:c r="E19" s="2"/>
      <x:c r="F19" s="2"/>
      <x:c r="G19" s="2"/>
      <x:c r="H19" s="2"/>
      <x:c r="I19" s="118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</x:row>
    <x:row r="20">
      <x:c r="A20" s="2"/>
      <x:c r="B20" s="2"/>
      <x:c r="C20" s="2"/>
      <x:c r="D20" s="8"/>
      <x:c r="E20" s="2"/>
      <x:c r="F20" s="2"/>
      <x:c r="G20" s="2"/>
      <x:c r="H20" s="2"/>
      <x:c r="I20" s="118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</x:row>
    <x:row r="21">
      <x:c r="A21" s="2"/>
      <x:c r="B21" s="2"/>
      <x:c r="C21" s="2"/>
      <x:c r="D21" s="8"/>
      <x:c r="E21" s="2"/>
      <x:c r="F21" s="2"/>
      <x:c r="G21" s="2"/>
      <x:c r="H21" s="2"/>
      <x:c r="I21" s="118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</x:row>
    <x:row r="22">
      <x:c r="A22" s="2"/>
      <x:c r="B22" s="2"/>
      <x:c r="C22" s="2"/>
      <x:c r="D22" s="8"/>
      <x:c r="E22" s="2"/>
      <x:c r="F22" s="2"/>
      <x:c r="G22" s="2"/>
      <x:c r="H22" s="2"/>
      <x:c r="I22" s="118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</x:row>
    <x:row r="23">
      <x:c r="A23" s="2"/>
      <x:c r="B23" s="2"/>
      <x:c r="C23" s="2"/>
      <x:c r="D23" s="8"/>
      <x:c r="E23" s="2"/>
      <x:c r="F23" s="2"/>
      <x:c r="G23" s="2"/>
      <x:c r="H23" s="2"/>
      <x:c r="I23" s="118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</x:row>
    <x:row r="24">
      <x:c r="A24" s="2"/>
      <x:c r="B24" s="2"/>
      <x:c r="C24" s="2"/>
      <x:c r="D24" s="8"/>
      <x:c r="E24" s="2"/>
      <x:c r="F24" s="2"/>
      <x:c r="G24" s="2"/>
      <x:c r="H24" s="2"/>
      <x:c r="I24" s="118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</x:row>
    <x:row r="25">
      <x:c r="A25" s="2"/>
      <x:c r="B25" s="2"/>
      <x:c r="C25" s="2"/>
      <x:c r="D25" s="8"/>
      <x:c r="E25" s="2"/>
      <x:c r="F25" s="2"/>
      <x:c r="G25" s="2"/>
      <x:c r="H25" s="2"/>
      <x:c r="I25" s="118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</x:row>
    <x:row r="26">
      <x:c r="A26" s="2"/>
      <x:c r="B26" s="2"/>
      <x:c r="C26" s="2"/>
      <x:c r="D26" s="8"/>
      <x:c r="E26" s="2"/>
      <x:c r="F26" s="2"/>
      <x:c r="G26" s="2"/>
      <x:c r="H26" s="2"/>
      <x:c r="I26" s="118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</x:row>
    <x:row r="27">
      <x:c r="A27" s="2"/>
      <x:c r="B27" s="2"/>
      <x:c r="C27" s="2"/>
      <x:c r="D27" s="8"/>
      <x:c r="E27" s="2"/>
      <x:c r="F27" s="2"/>
      <x:c r="G27" s="2"/>
      <x:c r="H27" s="2"/>
      <x:c r="I27" s="118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</x:row>
    <x:row r="28">
      <x:c r="A28" s="2"/>
      <x:c r="B28" s="2"/>
      <x:c r="C28" s="2"/>
      <x:c r="D28" s="8"/>
      <x:c r="E28" s="2"/>
      <x:c r="F28" s="2"/>
      <x:c r="G28" s="2"/>
      <x:c r="H28" s="2"/>
      <x:c r="I28" s="118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</x:row>
    <x:row r="29">
      <x:c r="A29" s="2"/>
      <x:c r="B29" s="2"/>
      <x:c r="C29" s="2"/>
      <x:c r="D29" s="8"/>
      <x:c r="E29" s="2"/>
      <x:c r="F29" s="2"/>
      <x:c r="G29" s="2"/>
      <x:c r="H29" s="2"/>
      <x:c r="I29" s="118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</x:row>
    <x:row r="30">
      <x:c r="A30" s="2"/>
      <x:c r="B30" s="2"/>
      <x:c r="C30" s="2"/>
      <x:c r="D30" s="8"/>
      <x:c r="E30" s="2"/>
      <x:c r="F30" s="2"/>
      <x:c r="G30" s="2"/>
      <x:c r="H30" s="2"/>
      <x:c r="I30" s="118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</x:row>
    <x:row r="31">
      <x:c r="A31" s="2"/>
      <x:c r="B31" s="2"/>
      <x:c r="C31" s="2"/>
      <x:c r="D31" s="8"/>
      <x:c r="E31" s="2"/>
      <x:c r="F31" s="2"/>
      <x:c r="G31" s="2"/>
      <x:c r="H31" s="2"/>
      <x:c r="I31" s="118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</x:row>
    <x:row r="32">
      <x:c r="A32" s="2"/>
      <x:c r="B32" s="2"/>
      <x:c r="C32" s="2"/>
      <x:c r="D32" s="8"/>
      <x:c r="E32" s="2"/>
      <x:c r="F32" s="2"/>
      <x:c r="G32" s="2"/>
      <x:c r="H32" s="2"/>
      <x:c r="I32" s="118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</x:row>
    <x:row r="33">
      <x:c r="A33" s="2"/>
      <x:c r="B33" s="2"/>
      <x:c r="C33" s="2"/>
      <x:c r="D33" s="8"/>
      <x:c r="E33" s="2"/>
      <x:c r="F33" s="2"/>
      <x:c r="G33" s="2"/>
      <x:c r="H33" s="2"/>
      <x:c r="I33" s="118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</x:row>
    <x:row r="34">
      <x:c r="A34" s="2"/>
      <x:c r="B34" s="2"/>
      <x:c r="C34" s="2"/>
      <x:c r="D34" s="8"/>
      <x:c r="E34" s="2"/>
      <x:c r="F34" s="2"/>
      <x:c r="G34" s="2"/>
      <x:c r="H34" s="2"/>
      <x:c r="I34" s="118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</x:row>
    <x:row r="35">
      <x:c r="A35" s="2"/>
      <x:c r="B35" s="2"/>
      <x:c r="C35" s="2"/>
      <x:c r="D35" s="8"/>
      <x:c r="E35" s="2"/>
      <x:c r="F35" s="2"/>
      <x:c r="G35" s="2"/>
      <x:c r="H35" s="2"/>
      <x:c r="I35" s="118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</x:row>
    <x:row r="36">
      <x:c r="A36" s="2"/>
      <x:c r="B36" s="2"/>
      <x:c r="C36" s="2"/>
      <x:c r="D36" s="8"/>
      <x:c r="E36" s="2"/>
      <x:c r="F36" s="2"/>
      <x:c r="G36" s="2"/>
      <x:c r="H36" s="2"/>
      <x:c r="I36" s="118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</x:row>
    <x:row r="37">
      <x:c r="A37" s="2"/>
      <x:c r="B37" s="2"/>
      <x:c r="C37" s="2"/>
      <x:c r="D37" s="8"/>
      <x:c r="E37" s="2"/>
      <x:c r="F37" s="2"/>
      <x:c r="G37" s="2"/>
      <x:c r="H37" s="2"/>
      <x:c r="I37" s="118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</x:row>
    <x:row r="38">
      <x:c r="A38" s="2"/>
      <x:c r="B38" s="2"/>
      <x:c r="C38" s="2"/>
      <x:c r="D38" s="8"/>
      <x:c r="E38" s="2"/>
      <x:c r="F38" s="2"/>
      <x:c r="G38" s="2"/>
      <x:c r="H38" s="2"/>
      <x:c r="I38" s="118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</x:row>
    <x:row r="39">
      <x:c r="A39" s="2"/>
      <x:c r="B39" s="2"/>
      <x:c r="C39" s="2"/>
      <x:c r="D39" s="8"/>
      <x:c r="E39" s="2"/>
      <x:c r="F39" s="2"/>
      <x:c r="G39" s="2"/>
      <x:c r="H39" s="2"/>
      <x:c r="I39" s="118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</x:row>
    <x:row r="40">
      <x:c r="A40" s="2"/>
      <x:c r="B40" s="2"/>
      <x:c r="C40" s="2"/>
      <x:c r="D40" s="8"/>
      <x:c r="E40" s="2"/>
      <x:c r="F40" s="2"/>
      <x:c r="G40" s="2"/>
      <x:c r="H40" s="2"/>
      <x:c r="I40" s="118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</x:row>
    <x:row r="41">
      <x:c r="A41" s="2"/>
      <x:c r="B41" s="2"/>
      <x:c r="C41" s="2"/>
      <x:c r="D41" s="8"/>
      <x:c r="E41" s="2"/>
      <x:c r="F41" s="2"/>
      <x:c r="G41" s="2"/>
      <x:c r="H41" s="2"/>
      <x:c r="I41" s="118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</x:row>
    <x:row r="42">
      <x:c r="A42" s="2"/>
      <x:c r="B42" s="2"/>
      <x:c r="C42" s="2"/>
      <x:c r="D42" s="8"/>
      <x:c r="E42" s="2"/>
      <x:c r="F42" s="2"/>
      <x:c r="G42" s="2"/>
      <x:c r="H42" s="2"/>
      <x:c r="I42" s="118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</x:row>
    <x:row r="43">
      <x:c r="A43" s="2"/>
      <x:c r="B43" s="2"/>
      <x:c r="C43" s="2"/>
      <x:c r="D43" s="8"/>
      <x:c r="E43" s="2"/>
      <x:c r="F43" s="2"/>
      <x:c r="G43" s="2"/>
      <x:c r="H43" s="2"/>
      <x:c r="I43" s="118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</x:row>
    <x:row r="44">
      <x:c r="A44" s="2"/>
      <x:c r="B44" s="2"/>
      <x:c r="C44" s="2"/>
      <x:c r="D44" s="8"/>
      <x:c r="E44" s="2"/>
      <x:c r="F44" s="2"/>
      <x:c r="G44" s="2"/>
      <x:c r="H44" s="2"/>
      <x:c r="I44" s="118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</x:row>
    <x:row r="45">
      <x:c r="A45" s="2"/>
      <x:c r="B45" s="2"/>
      <x:c r="C45" s="2"/>
      <x:c r="D45" s="8"/>
      <x:c r="E45" s="2"/>
      <x:c r="F45" s="2"/>
      <x:c r="G45" s="2"/>
      <x:c r="H45" s="2"/>
      <x:c r="I45" s="118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</x:row>
    <x:row r="46">
      <x:c r="A46" s="2"/>
      <x:c r="B46" s="2"/>
      <x:c r="C46" s="2"/>
      <x:c r="D46" s="8"/>
      <x:c r="E46" s="2"/>
      <x:c r="F46" s="2"/>
      <x:c r="G46" s="2"/>
      <x:c r="H46" s="2"/>
      <x:c r="I46" s="118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</x:row>
    <x:row r="47">
      <x:c r="A47" s="2"/>
      <x:c r="B47" s="2"/>
      <x:c r="C47" s="2"/>
      <x:c r="D47" s="8"/>
      <x:c r="E47" s="2"/>
      <x:c r="F47" s="2"/>
      <x:c r="G47" s="2"/>
      <x:c r="H47" s="2"/>
      <x:c r="I47" s="118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</x:row>
    <x:row r="48">
      <x:c r="A48" s="2"/>
      <x:c r="B48" s="2"/>
      <x:c r="C48" s="2"/>
      <x:c r="D48" s="8"/>
      <x:c r="E48" s="2"/>
      <x:c r="F48" s="2"/>
      <x:c r="G48" s="2"/>
      <x:c r="H48" s="2"/>
      <x:c r="I48" s="118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</x:row>
    <x:row r="49">
      <x:c r="A49" s="2"/>
      <x:c r="B49" s="2"/>
      <x:c r="C49" s="2"/>
      <x:c r="D49" s="8"/>
      <x:c r="E49" s="2"/>
      <x:c r="F49" s="2"/>
      <x:c r="G49" s="2"/>
      <x:c r="H49" s="2"/>
      <x:c r="I49" s="118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</x:row>
    <x:row r="50">
      <x:c r="A50" s="2"/>
      <x:c r="B50" s="2"/>
      <x:c r="C50" s="2"/>
      <x:c r="D50" s="8"/>
      <x:c r="E50" s="2"/>
      <x:c r="F50" s="2"/>
      <x:c r="G50" s="2"/>
      <x:c r="H50" s="2"/>
      <x:c r="I50" s="118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</x:row>
    <x:row r="51">
      <x:c r="A51" s="2"/>
      <x:c r="B51" s="2"/>
      <x:c r="C51" s="2"/>
      <x:c r="D51" s="8"/>
      <x:c r="E51" s="2"/>
      <x:c r="F51" s="2"/>
      <x:c r="G51" s="2"/>
      <x:c r="H51" s="2"/>
      <x:c r="I51" s="118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</x:row>
    <x:row r="52">
      <x:c r="A52" s="2"/>
      <x:c r="B52" s="2"/>
      <x:c r="C52" s="2"/>
      <x:c r="D52" s="8"/>
      <x:c r="E52" s="2"/>
      <x:c r="F52" s="2"/>
      <x:c r="G52" s="2"/>
      <x:c r="H52" s="2"/>
      <x:c r="I52" s="118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</x:row>
    <x:row r="53">
      <x:c r="A53" s="2"/>
      <x:c r="B53" s="2"/>
      <x:c r="C53" s="2"/>
      <x:c r="D53" s="8"/>
      <x:c r="E53" s="2"/>
      <x:c r="F53" s="2"/>
      <x:c r="G53" s="2"/>
      <x:c r="H53" s="2"/>
      <x:c r="I53" s="118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</x:row>
    <x:row r="54">
      <x:c r="A54" s="2"/>
      <x:c r="B54" s="2"/>
      <x:c r="C54" s="2"/>
      <x:c r="D54" s="8"/>
      <x:c r="E54" s="2"/>
      <x:c r="F54" s="2"/>
      <x:c r="G54" s="2"/>
      <x:c r="H54" s="2"/>
      <x:c r="I54" s="118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</x:row>
    <x:row r="55">
      <x:c r="A55" s="2"/>
      <x:c r="B55" s="2"/>
      <x:c r="C55" s="2"/>
      <x:c r="D55" s="8"/>
      <x:c r="E55" s="2"/>
      <x:c r="F55" s="2"/>
      <x:c r="G55" s="2"/>
      <x:c r="H55" s="2"/>
      <x:c r="I55" s="118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</x:row>
    <x:row r="56">
      <x:c r="A56" s="2"/>
      <x:c r="B56" s="2"/>
      <x:c r="C56" s="2"/>
      <x:c r="D56" s="8"/>
      <x:c r="E56" s="2"/>
      <x:c r="F56" s="2"/>
      <x:c r="G56" s="2"/>
      <x:c r="H56" s="2"/>
      <x:c r="I56" s="118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</x:row>
    <x:row r="57">
      <x:c r="A57" s="2"/>
      <x:c r="B57" s="2"/>
      <x:c r="C57" s="2"/>
      <x:c r="D57" s="8"/>
      <x:c r="E57" s="2"/>
      <x:c r="F57" s="2"/>
      <x:c r="G57" s="2"/>
      <x:c r="H57" s="2"/>
      <x:c r="I57" s="118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</x:row>
    <x:row r="58">
      <x:c r="A58" s="2"/>
      <x:c r="B58" s="2"/>
      <x:c r="C58" s="2"/>
      <x:c r="D58" s="8"/>
      <x:c r="E58" s="2"/>
      <x:c r="F58" s="2"/>
      <x:c r="G58" s="2"/>
      <x:c r="H58" s="2"/>
      <x:c r="I58" s="118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</x:row>
    <x:row r="59">
      <x:c r="A59" s="2"/>
      <x:c r="B59" s="2"/>
      <x:c r="C59" s="2"/>
      <x:c r="D59" s="8"/>
      <x:c r="E59" s="2"/>
      <x:c r="F59" s="2"/>
      <x:c r="G59" s="2"/>
      <x:c r="H59" s="2"/>
      <x:c r="I59" s="118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</x:row>
    <x:row r="60">
      <x:c r="A60" s="2"/>
      <x:c r="B60" s="2"/>
      <x:c r="C60" s="2"/>
      <x:c r="D60" s="8"/>
      <x:c r="E60" s="2"/>
      <x:c r="F60" s="2"/>
      <x:c r="G60" s="2"/>
      <x:c r="H60" s="2"/>
      <x:c r="I60" s="118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</x:row>
    <x:row r="61">
      <x:c r="A61" s="2"/>
      <x:c r="B61" s="2"/>
      <x:c r="C61" s="2"/>
      <x:c r="D61" s="8"/>
      <x:c r="E61" s="2"/>
      <x:c r="F61" s="2"/>
      <x:c r="G61" s="2"/>
      <x:c r="H61" s="2"/>
      <x:c r="I61" s="118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</x:row>
    <x:row r="62">
      <x:c r="A62" s="2"/>
      <x:c r="B62" s="2"/>
      <x:c r="C62" s="2"/>
      <x:c r="D62" s="8"/>
      <x:c r="E62" s="2"/>
      <x:c r="F62" s="2"/>
      <x:c r="G62" s="2"/>
      <x:c r="H62" s="2"/>
      <x:c r="I62" s="118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</x:row>
    <x:row r="63">
      <x:c r="A63" s="2"/>
      <x:c r="B63" s="2"/>
      <x:c r="C63" s="2"/>
      <x:c r="D63" s="8"/>
      <x:c r="E63" s="2"/>
      <x:c r="F63" s="2"/>
      <x:c r="G63" s="2"/>
      <x:c r="H63" s="2"/>
      <x:c r="I63" s="118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</x:row>
    <x:row r="64">
      <x:c r="A64" s="2"/>
      <x:c r="B64" s="2"/>
      <x:c r="C64" s="2"/>
      <x:c r="D64" s="8"/>
      <x:c r="E64" s="2"/>
      <x:c r="F64" s="2"/>
      <x:c r="G64" s="2"/>
      <x:c r="H64" s="2"/>
      <x:c r="I64" s="118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</x:row>
    <x:row r="65">
      <x:c r="A65" s="2"/>
      <x:c r="B65" s="2"/>
      <x:c r="C65" s="2"/>
      <x:c r="D65" s="8"/>
      <x:c r="E65" s="2"/>
      <x:c r="F65" s="2"/>
      <x:c r="G65" s="2"/>
      <x:c r="H65" s="2"/>
      <x:c r="I65" s="118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</x:row>
    <x:row r="66">
      <x:c r="A66" s="2"/>
      <x:c r="B66" s="2"/>
      <x:c r="C66" s="2"/>
      <x:c r="D66" s="8"/>
      <x:c r="E66" s="2"/>
      <x:c r="F66" s="2"/>
      <x:c r="G66" s="2"/>
      <x:c r="H66" s="2"/>
      <x:c r="I66" s="118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</x:row>
    <x:row r="67">
      <x:c r="A67" s="2"/>
      <x:c r="B67" s="2"/>
      <x:c r="C67" s="2"/>
      <x:c r="D67" s="8"/>
      <x:c r="E67" s="2"/>
      <x:c r="F67" s="2"/>
      <x:c r="G67" s="2"/>
      <x:c r="H67" s="2"/>
      <x:c r="I67" s="118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</x:row>
    <x:row r="68">
      <x:c r="A68" s="2"/>
      <x:c r="B68" s="2"/>
      <x:c r="C68" s="2"/>
      <x:c r="D68" s="8"/>
      <x:c r="E68" s="2"/>
      <x:c r="F68" s="2"/>
      <x:c r="G68" s="2"/>
      <x:c r="H68" s="2"/>
      <x:c r="I68" s="118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</x:row>
    <x:row r="69">
      <x:c r="A69" s="2"/>
      <x:c r="B69" s="2"/>
      <x:c r="C69" s="2"/>
      <x:c r="D69" s="8"/>
      <x:c r="E69" s="2"/>
      <x:c r="F69" s="2"/>
      <x:c r="G69" s="2"/>
      <x:c r="H69" s="2"/>
      <x:c r="I69" s="118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</x:row>
    <x:row r="70">
      <x:c r="A70" s="2"/>
      <x:c r="B70" s="2"/>
      <x:c r="C70" s="2"/>
      <x:c r="D70" s="8"/>
      <x:c r="E70" s="2"/>
      <x:c r="F70" s="2"/>
      <x:c r="G70" s="2"/>
      <x:c r="H70" s="2"/>
      <x:c r="I70" s="118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</x:row>
    <x:row r="71">
      <x:c r="D71" s="128"/>
      <x:c r="I71" s="133"/>
    </x:row>
    <x:row r="72">
      <x:c r="D72" s="128"/>
      <x:c r="I72" s="133"/>
    </x:row>
    <x:row r="73">
      <x:c r="D73" s="128"/>
      <x:c r="I73" s="133"/>
    </x:row>
    <x:row r="74">
      <x:c r="D74" s="128"/>
      <x:c r="I74" s="133"/>
    </x:row>
    <x:row r="75">
      <x:c r="D75" s="128"/>
      <x:c r="I75" s="133"/>
    </x:row>
    <x:row r="76">
      <x:c r="D76" s="128"/>
      <x:c r="I76" s="133"/>
    </x:row>
    <x:row r="77">
      <x:c r="D77" s="128"/>
      <x:c r="I77" s="133"/>
    </x:row>
    <x:row r="78">
      <x:c r="D78" s="128"/>
      <x:c r="I78" s="133"/>
    </x:row>
    <x:row r="79">
      <x:c r="D79" s="128"/>
      <x:c r="I79" s="133"/>
    </x:row>
    <x:row r="80">
      <x:c r="D80" s="128"/>
      <x:c r="I80" s="133"/>
    </x:row>
    <x:row r="81">
      <x:c r="D81" s="128"/>
      <x:c r="I81" s="133"/>
    </x:row>
    <x:row r="82">
      <x:c r="D82" s="128"/>
      <x:c r="I82" s="133"/>
    </x:row>
    <x:row r="83">
      <x:c r="D83" s="128"/>
      <x:c r="I83" s="133"/>
    </x:row>
    <x:row r="84">
      <x:c r="D84" s="128"/>
      <x:c r="I84" s="133"/>
    </x:row>
    <x:row r="85">
      <x:c r="D85" s="128"/>
      <x:c r="I85" s="133"/>
    </x:row>
    <x:row r="86">
      <x:c r="D86" s="128"/>
      <x:c r="I86" s="133"/>
    </x:row>
    <x:row r="87">
      <x:c r="D87" s="128"/>
      <x:c r="I87" s="133"/>
    </x:row>
    <x:row r="88">
      <x:c r="D88" s="128"/>
      <x:c r="I88" s="133"/>
    </x:row>
    <x:row r="89">
      <x:c r="D89" s="128"/>
      <x:c r="I89" s="133"/>
    </x:row>
    <x:row r="90">
      <x:c r="D90" s="128"/>
      <x:c r="I90" s="133"/>
    </x:row>
    <x:row r="91">
      <x:c r="D91" s="128"/>
      <x:c r="I91" s="133"/>
    </x:row>
    <x:row r="92">
      <x:c r="D92" s="128"/>
      <x:c r="I92" s="133"/>
    </x:row>
    <x:row r="93">
      <x:c r="D93" s="128"/>
      <x:c r="I93" s="133"/>
    </x:row>
    <x:row r="94">
      <x:c r="D94" s="128"/>
      <x:c r="I94" s="133"/>
    </x:row>
    <x:row r="95">
      <x:c r="D95" s="128"/>
      <x:c r="I95" s="133"/>
    </x:row>
    <x:row r="96">
      <x:c r="D96" s="128"/>
      <x:c r="I96" s="133"/>
    </x:row>
    <x:row r="97">
      <x:c r="D97" s="128"/>
      <x:c r="I97" s="133"/>
    </x:row>
    <x:row r="98">
      <x:c r="D98" s="128"/>
      <x:c r="I98" s="133"/>
    </x:row>
    <x:row r="99">
      <x:c r="D99" s="128"/>
      <x:c r="I99" s="133"/>
    </x:row>
    <x:row r="100">
      <x:c r="D100" s="128"/>
      <x:c r="I100" s="133"/>
    </x:row>
    <x:row r="101">
      <x:c r="D101" s="128"/>
      <x:c r="I101" s="133"/>
    </x:row>
    <x:row r="102">
      <x:c r="D102" s="128"/>
      <x:c r="I102" s="133"/>
    </x:row>
    <x:row r="103">
      <x:c r="D103" s="128"/>
      <x:c r="I103" s="133"/>
    </x:row>
    <x:row r="104">
      <x:c r="D104" s="128"/>
      <x:c r="I104" s="133"/>
    </x:row>
    <x:row r="105">
      <x:c r="D105" s="128"/>
      <x:c r="I105" s="133"/>
    </x:row>
    <x:row r="106">
      <x:c r="D106" s="128"/>
      <x:c r="I106" s="133"/>
    </x:row>
    <x:row r="107">
      <x:c r="D107" s="128"/>
      <x:c r="I107" s="133"/>
    </x:row>
    <x:row r="108">
      <x:c r="D108" s="128"/>
      <x:c r="I108" s="133"/>
    </x:row>
    <x:row r="109">
      <x:c r="D109" s="128"/>
      <x:c r="I109" s="133"/>
    </x:row>
    <x:row r="110">
      <x:c r="D110" s="128"/>
      <x:c r="I110" s="133"/>
    </x:row>
    <x:row r="111">
      <x:c r="D111" s="128"/>
      <x:c r="I111" s="133"/>
    </x:row>
    <x:row r="112">
      <x:c r="D112" s="128"/>
      <x:c r="I112" s="133"/>
    </x:row>
    <x:row r="113">
      <x:c r="D113" s="128"/>
      <x:c r="I113" s="133"/>
    </x:row>
    <x:row r="114">
      <x:c r="D114" s="128"/>
      <x:c r="I114" s="133"/>
    </x:row>
    <x:row r="115">
      <x:c r="D115" s="128"/>
      <x:c r="I115" s="133"/>
    </x:row>
    <x:row r="116">
      <x:c r="D116" s="128"/>
      <x:c r="I116" s="133"/>
    </x:row>
    <x:row r="117">
      <x:c r="D117" s="128"/>
      <x:c r="I117" s="133"/>
    </x:row>
    <x:row r="118">
      <x:c r="D118" s="128"/>
      <x:c r="I118" s="133"/>
    </x:row>
    <x:row r="119">
      <x:c r="D119" s="128"/>
      <x:c r="I119" s="133"/>
    </x:row>
    <x:row r="120">
      <x:c r="D120" s="128"/>
      <x:c r="I120" s="133"/>
    </x:row>
    <x:row r="121">
      <x:c r="D121" s="128"/>
      <x:c r="I121" s="133"/>
    </x:row>
    <x:row r="122">
      <x:c r="D122" s="128"/>
      <x:c r="I122" s="133"/>
    </x:row>
    <x:row r="123">
      <x:c r="D123" s="128"/>
      <x:c r="I123" s="133"/>
    </x:row>
    <x:row r="124">
      <x:c r="D124" s="128"/>
      <x:c r="I124" s="133"/>
    </x:row>
    <x:row r="125">
      <x:c r="D125" s="128"/>
      <x:c r="I125" s="133"/>
    </x:row>
    <x:row r="126">
      <x:c r="D126" s="128"/>
      <x:c r="I126" s="133"/>
    </x:row>
    <x:row r="127">
      <x:c r="D127" s="128"/>
      <x:c r="I127" s="133"/>
    </x:row>
    <x:row r="128">
      <x:c r="D128" s="128"/>
      <x:c r="I128" s="133"/>
    </x:row>
    <x:row r="129">
      <x:c r="D129" s="128"/>
      <x:c r="I129" s="133"/>
    </x:row>
    <x:row r="130">
      <x:c r="D130" s="128"/>
      <x:c r="I130" s="133"/>
    </x:row>
    <x:row r="131">
      <x:c r="D131" s="128"/>
      <x:c r="I131" s="133"/>
    </x:row>
    <x:row r="132">
      <x:c r="D132" s="128"/>
      <x:c r="I132" s="133"/>
    </x:row>
    <x:row r="133">
      <x:c r="D133" s="128"/>
      <x:c r="I133" s="133"/>
    </x:row>
    <x:row r="134">
      <x:c r="D134" s="128"/>
      <x:c r="I134" s="133"/>
    </x:row>
    <x:row r="135">
      <x:c r="D135" s="128"/>
      <x:c r="I135" s="133"/>
    </x:row>
    <x:row r="136">
      <x:c r="D136" s="128"/>
      <x:c r="I136" s="133"/>
    </x:row>
    <x:row r="137">
      <x:c r="D137" s="128"/>
      <x:c r="I137" s="133"/>
    </x:row>
    <x:row r="138">
      <x:c r="D138" s="128"/>
      <x:c r="I138" s="133"/>
    </x:row>
    <x:row r="139">
      <x:c r="D139" s="128"/>
      <x:c r="I139" s="133"/>
    </x:row>
    <x:row r="140">
      <x:c r="D140" s="128"/>
      <x:c r="I140" s="133"/>
    </x:row>
    <x:row r="141">
      <x:c r="D141" s="128"/>
      <x:c r="I141" s="133"/>
    </x:row>
    <x:row r="142">
      <x:c r="D142" s="128"/>
      <x:c r="I142" s="133"/>
    </x:row>
    <x:row r="143">
      <x:c r="D143" s="128"/>
      <x:c r="I143" s="133"/>
    </x:row>
    <x:row r="144">
      <x:c r="D144" s="128"/>
      <x:c r="I144" s="133"/>
    </x:row>
    <x:row r="145">
      <x:c r="D145" s="128"/>
      <x:c r="I145" s="133"/>
    </x:row>
    <x:row r="146">
      <x:c r="D146" s="128"/>
      <x:c r="I146" s="133"/>
    </x:row>
    <x:row r="147">
      <x:c r="D147" s="128"/>
      <x:c r="I147" s="133"/>
    </x:row>
    <x:row r="148">
      <x:c r="D148" s="128"/>
      <x:c r="I148" s="133"/>
    </x:row>
    <x:row r="149">
      <x:c r="D149" s="128"/>
      <x:c r="I149" s="133"/>
    </x:row>
    <x:row r="150">
      <x:c r="D150" s="128"/>
      <x:c r="I150" s="133"/>
    </x:row>
    <x:row r="151">
      <x:c r="D151" s="128"/>
      <x:c r="I151" s="133"/>
    </x:row>
    <x:row r="152">
      <x:c r="D152" s="128"/>
      <x:c r="I152" s="133"/>
    </x:row>
    <x:row r="153">
      <x:c r="D153" s="128"/>
      <x:c r="I153" s="133"/>
    </x:row>
    <x:row r="154">
      <x:c r="D154" s="128"/>
      <x:c r="I154" s="133"/>
    </x:row>
    <x:row r="155">
      <x:c r="D155" s="128"/>
      <x:c r="I155" s="133"/>
    </x:row>
    <x:row r="156">
      <x:c r="D156" s="128"/>
      <x:c r="I156" s="133"/>
    </x:row>
    <x:row r="157">
      <x:c r="D157" s="128"/>
      <x:c r="I157" s="133"/>
    </x:row>
    <x:row r="158">
      <x:c r="D158" s="128"/>
      <x:c r="I158" s="133"/>
    </x:row>
    <x:row r="159">
      <x:c r="D159" s="128"/>
      <x:c r="I159" s="133"/>
    </x:row>
    <x:row r="160">
      <x:c r="D160" s="128"/>
      <x:c r="I160" s="133"/>
    </x:row>
    <x:row r="161">
      <x:c r="D161" s="128"/>
      <x:c r="I161" s="133"/>
    </x:row>
    <x:row r="162">
      <x:c r="D162" s="128"/>
      <x:c r="I162" s="133"/>
    </x:row>
    <x:row r="163">
      <x:c r="D163" s="128"/>
      <x:c r="I163" s="133"/>
    </x:row>
    <x:row r="164">
      <x:c r="D164" s="128"/>
      <x:c r="I164" s="133"/>
    </x:row>
    <x:row r="165">
      <x:c r="D165" s="128"/>
      <x:c r="I165" s="133"/>
    </x:row>
    <x:row r="166">
      <x:c r="D166" s="128"/>
      <x:c r="I166" s="133"/>
    </x:row>
    <x:row r="167">
      <x:c r="D167" s="128"/>
      <x:c r="I167" s="133"/>
    </x:row>
    <x:row r="168">
      <x:c r="D168" s="128"/>
      <x:c r="I168" s="133"/>
    </x:row>
    <x:row r="169">
      <x:c r="D169" s="128"/>
      <x:c r="I169" s="133"/>
    </x:row>
    <x:row r="170">
      <x:c r="D170" s="128"/>
      <x:c r="I170" s="133"/>
    </x:row>
    <x:row r="171">
      <x:c r="D171" s="128"/>
      <x:c r="I171" s="133"/>
    </x:row>
    <x:row r="172">
      <x:c r="D172" s="128"/>
      <x:c r="I172" s="133"/>
    </x:row>
    <x:row r="173">
      <x:c r="D173" s="128"/>
      <x:c r="I173" s="133"/>
    </x:row>
    <x:row r="174">
      <x:c r="D174" s="128"/>
      <x:c r="I174" s="133"/>
    </x:row>
    <x:row r="175">
      <x:c r="D175" s="128"/>
      <x:c r="I175" s="133"/>
    </x:row>
    <x:row r="176">
      <x:c r="D176" s="128"/>
      <x:c r="I176" s="133"/>
    </x:row>
    <x:row r="177">
      <x:c r="D177" s="128"/>
      <x:c r="I177" s="133"/>
    </x:row>
    <x:row r="178">
      <x:c r="D178" s="128"/>
      <x:c r="I178" s="133"/>
    </x:row>
    <x:row r="179">
      <x:c r="D179" s="128"/>
      <x:c r="I179" s="133"/>
    </x:row>
    <x:row r="180">
      <x:c r="D180" s="128"/>
      <x:c r="I180" s="133"/>
    </x:row>
    <x:row r="181">
      <x:c r="D181" s="128"/>
      <x:c r="I181" s="133"/>
    </x:row>
    <x:row r="182">
      <x:c r="D182" s="128"/>
      <x:c r="I182" s="133"/>
    </x:row>
    <x:row r="183">
      <x:c r="D183" s="128"/>
      <x:c r="I183" s="133"/>
    </x:row>
    <x:row r="184">
      <x:c r="D184" s="128"/>
      <x:c r="I184" s="133"/>
    </x:row>
    <x:row r="185">
      <x:c r="D185" s="128"/>
      <x:c r="I185" s="133"/>
    </x:row>
    <x:row r="186">
      <x:c r="D186" s="128"/>
      <x:c r="I186" s="133"/>
    </x:row>
    <x:row r="187">
      <x:c r="D187" s="128"/>
      <x:c r="I187" s="133"/>
    </x:row>
    <x:row r="188">
      <x:c r="D188" s="128"/>
      <x:c r="I188" s="133"/>
    </x:row>
    <x:row r="189">
      <x:c r="D189" s="128"/>
      <x:c r="I189" s="133"/>
    </x:row>
    <x:row r="190">
      <x:c r="D190" s="128"/>
      <x:c r="I190" s="133"/>
    </x:row>
    <x:row r="191">
      <x:c r="D191" s="128"/>
      <x:c r="I191" s="133"/>
    </x:row>
    <x:row r="192">
      <x:c r="D192" s="128"/>
      <x:c r="I192" s="133"/>
    </x:row>
    <x:row r="193">
      <x:c r="D193" s="128"/>
      <x:c r="I193" s="133"/>
    </x:row>
    <x:row r="194">
      <x:c r="D194" s="128"/>
      <x:c r="I194" s="133"/>
    </x:row>
    <x:row r="195">
      <x:c r="D195" s="128"/>
      <x:c r="I195" s="133"/>
    </x:row>
    <x:row r="196">
      <x:c r="D196" s="128"/>
      <x:c r="I196" s="133"/>
    </x:row>
    <x:row r="197">
      <x:c r="D197" s="128"/>
      <x:c r="I197" s="133"/>
    </x:row>
    <x:row r="198">
      <x:c r="D198" s="128"/>
      <x:c r="I198" s="133"/>
    </x:row>
    <x:row r="199">
      <x:c r="D199" s="128"/>
      <x:c r="I199" s="133"/>
    </x:row>
    <x:row r="200">
      <x:c r="D200" s="128"/>
      <x:c r="I200" s="133"/>
    </x:row>
    <x:row r="201">
      <x:c r="D201" s="128"/>
      <x:c r="I201" s="133"/>
    </x:row>
    <x:row r="202">
      <x:c r="D202" s="128"/>
      <x:c r="I202" s="133"/>
    </x:row>
    <x:row r="203">
      <x:c r="D203" s="128"/>
      <x:c r="I203" s="133"/>
    </x:row>
    <x:row r="204">
      <x:c r="D204" s="128"/>
      <x:c r="I204" s="133"/>
    </x:row>
    <x:row r="205">
      <x:c r="D205" s="128"/>
      <x:c r="I205" s="133"/>
    </x:row>
    <x:row r="206">
      <x:c r="D206" s="128"/>
      <x:c r="I206" s="133"/>
    </x:row>
    <x:row r="207">
      <x:c r="D207" s="128"/>
      <x:c r="I207" s="133"/>
    </x:row>
    <x:row r="208">
      <x:c r="D208" s="128"/>
      <x:c r="I208" s="133"/>
    </x:row>
    <x:row r="209">
      <x:c r="D209" s="128"/>
      <x:c r="I209" s="133"/>
    </x:row>
    <x:row r="210">
      <x:c r="D210" s="128"/>
      <x:c r="I210" s="133"/>
    </x:row>
    <x:row r="211">
      <x:c r="D211" s="128"/>
      <x:c r="I211" s="133"/>
    </x:row>
    <x:row r="212">
      <x:c r="D212" s="128"/>
      <x:c r="I212" s="133"/>
    </x:row>
    <x:row r="213">
      <x:c r="D213" s="128"/>
      <x:c r="I213" s="133"/>
    </x:row>
    <x:row r="214">
      <x:c r="D214" s="128"/>
      <x:c r="I214" s="133"/>
    </x:row>
    <x:row r="215">
      <x:c r="D215" s="128"/>
      <x:c r="I215" s="133"/>
    </x:row>
    <x:row r="216">
      <x:c r="D216" s="128"/>
      <x:c r="I216" s="133"/>
    </x:row>
    <x:row r="217">
      <x:c r="D217" s="128"/>
      <x:c r="I217" s="133"/>
    </x:row>
    <x:row r="218">
      <x:c r="D218" s="128"/>
      <x:c r="I218" s="133"/>
    </x:row>
    <x:row r="219">
      <x:c r="D219" s="128"/>
      <x:c r="I219" s="133"/>
    </x:row>
    <x:row r="220">
      <x:c r="D220" s="128"/>
      <x:c r="I220" s="133"/>
    </x:row>
    <x:row r="221">
      <x:c r="D221" s="128"/>
      <x:c r="I221" s="133"/>
    </x:row>
    <x:row r="222">
      <x:c r="D222" s="128"/>
      <x:c r="I222" s="133"/>
    </x:row>
    <x:row r="223">
      <x:c r="D223" s="128"/>
      <x:c r="I223" s="133"/>
    </x:row>
    <x:row r="224">
      <x:c r="D224" s="128"/>
      <x:c r="I224" s="133"/>
    </x:row>
    <x:row r="225">
      <x:c r="D225" s="128"/>
      <x:c r="I225" s="133"/>
    </x:row>
    <x:row r="226">
      <x:c r="D226" s="128"/>
      <x:c r="I226" s="133"/>
    </x:row>
    <x:row r="227">
      <x:c r="D227" s="128"/>
      <x:c r="I227" s="133"/>
    </x:row>
    <x:row r="228">
      <x:c r="D228" s="128"/>
      <x:c r="I228" s="133"/>
    </x:row>
    <x:row r="229">
      <x:c r="D229" s="128"/>
      <x:c r="I229" s="133"/>
    </x:row>
    <x:row r="230">
      <x:c r="D230" s="128"/>
      <x:c r="I230" s="133"/>
    </x:row>
    <x:row r="231">
      <x:c r="D231" s="128"/>
      <x:c r="I231" s="133"/>
    </x:row>
    <x:row r="232">
      <x:c r="D232" s="128"/>
      <x:c r="I232" s="133"/>
    </x:row>
    <x:row r="233">
      <x:c r="D233" s="128"/>
      <x:c r="I233" s="133"/>
    </x:row>
    <x:row r="234">
      <x:c r="D234" s="128"/>
      <x:c r="I234" s="133"/>
    </x:row>
    <x:row r="235">
      <x:c r="D235" s="128"/>
      <x:c r="I235" s="133"/>
    </x:row>
    <x:row r="236">
      <x:c r="D236" s="128"/>
      <x:c r="I236" s="133"/>
    </x:row>
    <x:row r="237">
      <x:c r="D237" s="128"/>
      <x:c r="I237" s="133"/>
    </x:row>
    <x:row r="238">
      <x:c r="D238" s="128"/>
      <x:c r="I238" s="133"/>
    </x:row>
    <x:row r="239">
      <x:c r="D239" s="128"/>
      <x:c r="I239" s="133"/>
    </x:row>
    <x:row r="240">
      <x:c r="D240" s="128"/>
      <x:c r="I240" s="133"/>
    </x:row>
    <x:row r="241">
      <x:c r="D241" s="128"/>
      <x:c r="I241" s="133"/>
    </x:row>
    <x:row r="242">
      <x:c r="D242" s="128"/>
      <x:c r="I242" s="133"/>
    </x:row>
    <x:row r="243">
      <x:c r="D243" s="128"/>
      <x:c r="I243" s="133"/>
    </x:row>
    <x:row r="244">
      <x:c r="D244" s="128"/>
      <x:c r="I244" s="133"/>
    </x:row>
    <x:row r="245">
      <x:c r="D245" s="128"/>
      <x:c r="I245" s="133"/>
    </x:row>
    <x:row r="246">
      <x:c r="D246" s="128"/>
      <x:c r="I246" s="133"/>
    </x:row>
    <x:row r="247">
      <x:c r="D247" s="128"/>
      <x:c r="I247" s="133"/>
    </x:row>
    <x:row r="248">
      <x:c r="D248" s="128"/>
      <x:c r="I248" s="133"/>
    </x:row>
    <x:row r="249">
      <x:c r="D249" s="128"/>
      <x:c r="I249" s="133"/>
    </x:row>
    <x:row r="250">
      <x:c r="D250" s="128"/>
      <x:c r="I250" s="133"/>
    </x:row>
    <x:row r="251">
      <x:c r="D251" s="128"/>
      <x:c r="I251" s="133"/>
    </x:row>
    <x:row r="252">
      <x:c r="D252" s="128"/>
      <x:c r="I252" s="133"/>
    </x:row>
    <x:row r="253">
      <x:c r="D253" s="128"/>
      <x:c r="I253" s="133"/>
    </x:row>
    <x:row r="254">
      <x:c r="D254" s="128"/>
      <x:c r="I254" s="133"/>
    </x:row>
    <x:row r="255">
      <x:c r="D255" s="128"/>
      <x:c r="I255" s="133"/>
    </x:row>
    <x:row r="256">
      <x:c r="D256" s="128"/>
      <x:c r="I256" s="133"/>
    </x:row>
    <x:row r="257">
      <x:c r="D257" s="128"/>
      <x:c r="I257" s="133"/>
    </x:row>
    <x:row r="258">
      <x:c r="D258" s="128"/>
      <x:c r="I258" s="133"/>
    </x:row>
    <x:row r="259">
      <x:c r="D259" s="128"/>
      <x:c r="I259" s="133"/>
    </x:row>
    <x:row r="260">
      <x:c r="D260" s="128"/>
      <x:c r="I260" s="133"/>
    </x:row>
    <x:row r="261">
      <x:c r="D261" s="128"/>
      <x:c r="I261" s="133"/>
    </x:row>
    <x:row r="262">
      <x:c r="D262" s="128"/>
      <x:c r="I262" s="133"/>
    </x:row>
    <x:row r="263">
      <x:c r="D263" s="128"/>
      <x:c r="I263" s="133"/>
    </x:row>
    <x:row r="264">
      <x:c r="D264" s="128"/>
      <x:c r="I264" s="133"/>
    </x:row>
    <x:row r="265">
      <x:c r="D265" s="128"/>
      <x:c r="I265" s="133"/>
    </x:row>
    <x:row r="266">
      <x:c r="D266" s="128"/>
      <x:c r="I266" s="133"/>
    </x:row>
    <x:row r="267">
      <x:c r="D267" s="128"/>
      <x:c r="I267" s="133"/>
    </x:row>
    <x:row r="268">
      <x:c r="D268" s="128"/>
      <x:c r="I268" s="133"/>
    </x:row>
    <x:row r="269">
      <x:c r="D269" s="128"/>
      <x:c r="I269" s="133"/>
    </x:row>
    <x:row r="270">
      <x:c r="D270" s="128"/>
      <x:c r="I270" s="133"/>
    </x:row>
    <x:row r="271">
      <x:c r="D271" s="128"/>
      <x:c r="I271" s="133"/>
    </x:row>
    <x:row r="272">
      <x:c r="D272" s="128"/>
      <x:c r="I272" s="133"/>
    </x:row>
    <x:row r="273">
      <x:c r="D273" s="128"/>
      <x:c r="I273" s="133"/>
    </x:row>
    <x:row r="274">
      <x:c r="D274" s="128"/>
      <x:c r="I274" s="133"/>
    </x:row>
    <x:row r="275">
      <x:c r="D275" s="128"/>
      <x:c r="I275" s="133"/>
    </x:row>
    <x:row r="276">
      <x:c r="D276" s="128"/>
      <x:c r="I276" s="133"/>
    </x:row>
    <x:row r="277">
      <x:c r="D277" s="128"/>
      <x:c r="I277" s="133"/>
    </x:row>
    <x:row r="278">
      <x:c r="D278" s="128"/>
      <x:c r="I278" s="133"/>
    </x:row>
    <x:row r="279">
      <x:c r="D279" s="128"/>
      <x:c r="I279" s="133"/>
    </x:row>
    <x:row r="280">
      <x:c r="D280" s="128"/>
      <x:c r="I280" s="133"/>
    </x:row>
    <x:row r="281">
      <x:c r="D281" s="128"/>
      <x:c r="I281" s="133"/>
    </x:row>
    <x:row r="282">
      <x:c r="D282" s="128"/>
      <x:c r="I282" s="133"/>
    </x:row>
    <x:row r="283">
      <x:c r="D283" s="128"/>
      <x:c r="I283" s="133"/>
    </x:row>
    <x:row r="284">
      <x:c r="D284" s="128"/>
      <x:c r="I284" s="133"/>
    </x:row>
    <x:row r="285">
      <x:c r="D285" s="128"/>
      <x:c r="I285" s="133"/>
    </x:row>
    <x:row r="286">
      <x:c r="D286" s="128"/>
      <x:c r="I286" s="133"/>
    </x:row>
    <x:row r="287">
      <x:c r="D287" s="128"/>
      <x:c r="I287" s="133"/>
    </x:row>
    <x:row r="288">
      <x:c r="D288" s="128"/>
      <x:c r="I288" s="133"/>
    </x:row>
    <x:row r="289">
      <x:c r="D289" s="128"/>
      <x:c r="I289" s="133"/>
    </x:row>
    <x:row r="290">
      <x:c r="D290" s="128"/>
      <x:c r="I290" s="133"/>
    </x:row>
    <x:row r="291">
      <x:c r="D291" s="128"/>
      <x:c r="I291" s="133"/>
    </x:row>
    <x:row r="292">
      <x:c r="D292" s="128"/>
      <x:c r="I292" s="133"/>
    </x:row>
    <x:row r="293">
      <x:c r="D293" s="128"/>
      <x:c r="I293" s="133"/>
    </x:row>
    <x:row r="294">
      <x:c r="D294" s="128"/>
      <x:c r="I294" s="133"/>
    </x:row>
    <x:row r="295">
      <x:c r="D295" s="128"/>
      <x:c r="I295" s="133"/>
    </x:row>
    <x:row r="296">
      <x:c r="D296" s="128"/>
      <x:c r="I296" s="133"/>
    </x:row>
    <x:row r="297">
      <x:c r="D297" s="128"/>
      <x:c r="I297" s="133"/>
    </x:row>
    <x:row r="298">
      <x:c r="D298" s="128"/>
      <x:c r="I298" s="133"/>
    </x:row>
    <x:row r="299">
      <x:c r="D299" s="128"/>
      <x:c r="I299" s="133"/>
    </x:row>
    <x:row r="300">
      <x:c r="D300" s="128"/>
      <x:c r="I300" s="133"/>
    </x:row>
    <x:row r="301">
      <x:c r="D301" s="128"/>
      <x:c r="I301" s="133"/>
    </x:row>
    <x:row r="302">
      <x:c r="D302" s="128"/>
      <x:c r="I302" s="133"/>
    </x:row>
    <x:row r="303">
      <x:c r="D303" s="128"/>
      <x:c r="I303" s="133"/>
    </x:row>
    <x:row r="304">
      <x:c r="D304" s="128"/>
      <x:c r="I304" s="133"/>
    </x:row>
    <x:row r="305">
      <x:c r="D305" s="128"/>
      <x:c r="I305" s="133"/>
    </x:row>
    <x:row r="306">
      <x:c r="D306" s="128"/>
      <x:c r="I306" s="133"/>
    </x:row>
    <x:row r="307">
      <x:c r="D307" s="128"/>
      <x:c r="I307" s="133"/>
    </x:row>
    <x:row r="308">
      <x:c r="D308" s="128"/>
      <x:c r="I308" s="133"/>
    </x:row>
    <x:row r="309">
      <x:c r="D309" s="128"/>
      <x:c r="I309" s="133"/>
    </x:row>
    <x:row r="310">
      <x:c r="D310" s="128"/>
      <x:c r="I310" s="133"/>
    </x:row>
    <x:row r="311">
      <x:c r="D311" s="128"/>
      <x:c r="I311" s="133"/>
    </x:row>
    <x:row r="312">
      <x:c r="D312" s="128"/>
      <x:c r="I312" s="133"/>
    </x:row>
    <x:row r="313">
      <x:c r="D313" s="128"/>
      <x:c r="I313" s="133"/>
    </x:row>
    <x:row r="314">
      <x:c r="D314" s="128"/>
      <x:c r="I314" s="133"/>
    </x:row>
    <x:row r="315">
      <x:c r="D315" s="128"/>
      <x:c r="I315" s="133"/>
    </x:row>
    <x:row r="316">
      <x:c r="D316" s="128"/>
      <x:c r="I316" s="133"/>
    </x:row>
    <x:row r="317">
      <x:c r="D317" s="128"/>
      <x:c r="I317" s="133"/>
    </x:row>
    <x:row r="318">
      <x:c r="D318" s="128"/>
      <x:c r="I318" s="133"/>
    </x:row>
    <x:row r="319">
      <x:c r="D319" s="128"/>
      <x:c r="I319" s="133"/>
    </x:row>
    <x:row r="320">
      <x:c r="D320" s="128"/>
      <x:c r="I320" s="133"/>
    </x:row>
    <x:row r="321">
      <x:c r="D321" s="128"/>
      <x:c r="I321" s="133"/>
    </x:row>
    <x:row r="322">
      <x:c r="D322" s="128"/>
      <x:c r="I322" s="133"/>
    </x:row>
    <x:row r="323">
      <x:c r="D323" s="128"/>
      <x:c r="I323" s="133"/>
    </x:row>
    <x:row r="324">
      <x:c r="D324" s="128"/>
      <x:c r="I324" s="133"/>
    </x:row>
    <x:row r="325">
      <x:c r="D325" s="128"/>
      <x:c r="I325" s="133"/>
    </x:row>
    <x:row r="326">
      <x:c r="D326" s="128"/>
      <x:c r="I326" s="133"/>
    </x:row>
    <x:row r="327">
      <x:c r="D327" s="128"/>
      <x:c r="I327" s="133"/>
    </x:row>
    <x:row r="328">
      <x:c r="D328" s="128"/>
      <x:c r="I328" s="133"/>
    </x:row>
    <x:row r="329">
      <x:c r="D329" s="128"/>
      <x:c r="I329" s="133"/>
    </x:row>
    <x:row r="330">
      <x:c r="D330" s="128"/>
      <x:c r="I330" s="133"/>
    </x:row>
    <x:row r="331">
      <x:c r="D331" s="128"/>
      <x:c r="I331" s="133"/>
    </x:row>
    <x:row r="332">
      <x:c r="D332" s="128"/>
      <x:c r="I332" s="133"/>
    </x:row>
    <x:row r="333">
      <x:c r="D333" s="128"/>
      <x:c r="I333" s="133"/>
    </x:row>
    <x:row r="334">
      <x:c r="D334" s="128"/>
      <x:c r="I334" s="133"/>
    </x:row>
    <x:row r="335">
      <x:c r="D335" s="128"/>
      <x:c r="I335" s="133"/>
    </x:row>
    <x:row r="336">
      <x:c r="D336" s="128"/>
      <x:c r="I336" s="133"/>
    </x:row>
    <x:row r="337">
      <x:c r="D337" s="128"/>
      <x:c r="I337" s="133"/>
    </x:row>
    <x:row r="338">
      <x:c r="D338" s="128"/>
      <x:c r="I338" s="133"/>
    </x:row>
    <x:row r="339">
      <x:c r="D339" s="128"/>
      <x:c r="I339" s="133"/>
    </x:row>
    <x:row r="340">
      <x:c r="D340" s="128"/>
      <x:c r="I340" s="133"/>
    </x:row>
    <x:row r="341">
      <x:c r="D341" s="128"/>
      <x:c r="I341" s="133"/>
    </x:row>
    <x:row r="342">
      <x:c r="D342" s="128"/>
      <x:c r="I342" s="133"/>
    </x:row>
    <x:row r="343">
      <x:c r="D343" s="128"/>
      <x:c r="I343" s="133"/>
    </x:row>
    <x:row r="344">
      <x:c r="D344" s="128"/>
      <x:c r="I344" s="133"/>
    </x:row>
    <x:row r="345">
      <x:c r="D345" s="128"/>
      <x:c r="I345" s="133"/>
    </x:row>
    <x:row r="346">
      <x:c r="D346" s="128"/>
      <x:c r="I346" s="133"/>
    </x:row>
    <x:row r="347">
      <x:c r="D347" s="128"/>
      <x:c r="I347" s="133"/>
    </x:row>
    <x:row r="348">
      <x:c r="D348" s="128"/>
      <x:c r="I348" s="133"/>
    </x:row>
    <x:row r="349">
      <x:c r="D349" s="128"/>
      <x:c r="I349" s="133"/>
    </x:row>
    <x:row r="350">
      <x:c r="D350" s="128"/>
      <x:c r="I350" s="133"/>
    </x:row>
    <x:row r="351">
      <x:c r="D351" s="128"/>
      <x:c r="I351" s="133"/>
    </x:row>
    <x:row r="352">
      <x:c r="D352" s="128"/>
      <x:c r="I352" s="133"/>
    </x:row>
    <x:row r="353">
      <x:c r="D353" s="128"/>
      <x:c r="I353" s="133"/>
    </x:row>
    <x:row r="354">
      <x:c r="D354" s="128"/>
      <x:c r="I354" s="133"/>
    </x:row>
    <x:row r="355">
      <x:c r="D355" s="128"/>
      <x:c r="I355" s="133"/>
    </x:row>
    <x:row r="356">
      <x:c r="D356" s="128"/>
      <x:c r="I356" s="133"/>
    </x:row>
    <x:row r="357">
      <x:c r="D357" s="128"/>
      <x:c r="I357" s="133"/>
    </x:row>
    <x:row r="358">
      <x:c r="D358" s="128"/>
      <x:c r="I358" s="133"/>
    </x:row>
    <x:row r="359">
      <x:c r="D359" s="128"/>
      <x:c r="I359" s="133"/>
    </x:row>
    <x:row r="360">
      <x:c r="D360" s="128"/>
      <x:c r="I360" s="133"/>
    </x:row>
    <x:row r="361">
      <x:c r="D361" s="128"/>
      <x:c r="I361" s="133"/>
    </x:row>
    <x:row r="362">
      <x:c r="D362" s="128"/>
      <x:c r="I362" s="133"/>
    </x:row>
    <x:row r="363">
      <x:c r="D363" s="128"/>
      <x:c r="I363" s="133"/>
    </x:row>
    <x:row r="364">
      <x:c r="D364" s="128"/>
      <x:c r="I364" s="133"/>
    </x:row>
    <x:row r="365">
      <x:c r="D365" s="128"/>
      <x:c r="I365" s="133"/>
    </x:row>
    <x:row r="366">
      <x:c r="D366" s="128"/>
      <x:c r="I366" s="133"/>
    </x:row>
    <x:row r="367">
      <x:c r="D367" s="128"/>
      <x:c r="I367" s="133"/>
    </x:row>
    <x:row r="368">
      <x:c r="D368" s="128"/>
      <x:c r="I368" s="133"/>
    </x:row>
    <x:row r="369">
      <x:c r="D369" s="128"/>
      <x:c r="I369" s="133"/>
    </x:row>
    <x:row r="370">
      <x:c r="D370" s="128"/>
      <x:c r="I370" s="133"/>
    </x:row>
    <x:row r="371">
      <x:c r="D371" s="128"/>
      <x:c r="I371" s="133"/>
    </x:row>
    <x:row r="372">
      <x:c r="D372" s="128"/>
      <x:c r="I372" s="133"/>
    </x:row>
    <x:row r="373">
      <x:c r="D373" s="128"/>
      <x:c r="I373" s="133"/>
    </x:row>
    <x:row r="374">
      <x:c r="D374" s="128"/>
      <x:c r="I374" s="133"/>
    </x:row>
    <x:row r="375">
      <x:c r="D375" s="128"/>
      <x:c r="I375" s="133"/>
    </x:row>
    <x:row r="376">
      <x:c r="D376" s="128"/>
      <x:c r="I376" s="133"/>
    </x:row>
    <x:row r="377">
      <x:c r="D377" s="128"/>
      <x:c r="I377" s="133"/>
    </x:row>
    <x:row r="378">
      <x:c r="D378" s="128"/>
      <x:c r="I378" s="133"/>
    </x:row>
    <x:row r="379">
      <x:c r="D379" s="128"/>
      <x:c r="I379" s="133"/>
    </x:row>
    <x:row r="380">
      <x:c r="D380" s="128"/>
      <x:c r="I380" s="133"/>
    </x:row>
    <x:row r="381">
      <x:c r="D381" s="128"/>
      <x:c r="I381" s="133"/>
    </x:row>
    <x:row r="382">
      <x:c r="D382" s="128"/>
      <x:c r="I382" s="133"/>
    </x:row>
    <x:row r="383">
      <x:c r="D383" s="128"/>
      <x:c r="I383" s="133"/>
    </x:row>
    <x:row r="384">
      <x:c r="D384" s="128"/>
      <x:c r="I384" s="133"/>
    </x:row>
    <x:row r="385">
      <x:c r="D385" s="128"/>
      <x:c r="I385" s="133"/>
    </x:row>
    <x:row r="386">
      <x:c r="D386" s="128"/>
      <x:c r="I386" s="133"/>
    </x:row>
    <x:row r="387">
      <x:c r="D387" s="128"/>
      <x:c r="I387" s="133"/>
    </x:row>
    <x:row r="388">
      <x:c r="D388" s="128"/>
      <x:c r="I388" s="133"/>
    </x:row>
    <x:row r="389">
      <x:c r="D389" s="128"/>
      <x:c r="I389" s="133"/>
    </x:row>
    <x:row r="390">
      <x:c r="D390" s="128"/>
      <x:c r="I390" s="133"/>
    </x:row>
    <x:row r="391">
      <x:c r="D391" s="128"/>
      <x:c r="I391" s="133"/>
    </x:row>
    <x:row r="392">
      <x:c r="D392" s="128"/>
      <x:c r="I392" s="133"/>
    </x:row>
    <x:row r="393">
      <x:c r="D393" s="128"/>
      <x:c r="I393" s="133"/>
    </x:row>
    <x:row r="394">
      <x:c r="D394" s="128"/>
      <x:c r="I394" s="133"/>
    </x:row>
    <x:row r="395">
      <x:c r="D395" s="128"/>
      <x:c r="I395" s="133"/>
    </x:row>
    <x:row r="396">
      <x:c r="D396" s="128"/>
      <x:c r="I396" s="133"/>
    </x:row>
    <x:row r="397">
      <x:c r="D397" s="128"/>
      <x:c r="I397" s="133"/>
    </x:row>
    <x:row r="398">
      <x:c r="D398" s="128"/>
      <x:c r="I398" s="133"/>
    </x:row>
    <x:row r="399">
      <x:c r="D399" s="128"/>
      <x:c r="I399" s="133"/>
    </x:row>
    <x:row r="400">
      <x:c r="D400" s="128"/>
      <x:c r="I400" s="133"/>
    </x:row>
    <x:row r="401">
      <x:c r="D401" s="128"/>
      <x:c r="I401" s="133"/>
    </x:row>
    <x:row r="402">
      <x:c r="D402" s="128"/>
      <x:c r="I402" s="133"/>
    </x:row>
    <x:row r="403">
      <x:c r="D403" s="128"/>
      <x:c r="I403" s="133"/>
    </x:row>
    <x:row r="404">
      <x:c r="D404" s="128"/>
      <x:c r="I404" s="133"/>
    </x:row>
    <x:row r="405">
      <x:c r="D405" s="128"/>
      <x:c r="I405" s="133"/>
    </x:row>
    <x:row r="406">
      <x:c r="D406" s="128"/>
      <x:c r="I406" s="133"/>
    </x:row>
    <x:row r="407">
      <x:c r="D407" s="128"/>
      <x:c r="I407" s="133"/>
    </x:row>
    <x:row r="408">
      <x:c r="D408" s="128"/>
      <x:c r="I408" s="133"/>
    </x:row>
    <x:row r="409">
      <x:c r="D409" s="128"/>
      <x:c r="I409" s="133"/>
    </x:row>
    <x:row r="410">
      <x:c r="D410" s="128"/>
      <x:c r="I410" s="133"/>
    </x:row>
    <x:row r="411">
      <x:c r="D411" s="128"/>
      <x:c r="I411" s="133"/>
    </x:row>
    <x:row r="412">
      <x:c r="D412" s="128"/>
      <x:c r="I412" s="133"/>
    </x:row>
    <x:row r="413">
      <x:c r="D413" s="128"/>
      <x:c r="I413" s="133"/>
    </x:row>
    <x:row r="414">
      <x:c r="D414" s="128"/>
      <x:c r="I414" s="133"/>
    </x:row>
    <x:row r="415">
      <x:c r="D415" s="128"/>
      <x:c r="I415" s="133"/>
    </x:row>
    <x:row r="416">
      <x:c r="D416" s="128"/>
      <x:c r="I416" s="133"/>
    </x:row>
    <x:row r="417">
      <x:c r="D417" s="128"/>
      <x:c r="I417" s="133"/>
    </x:row>
    <x:row r="418">
      <x:c r="D418" s="128"/>
      <x:c r="I418" s="133"/>
    </x:row>
    <x:row r="419">
      <x:c r="D419" s="128"/>
      <x:c r="I419" s="133"/>
    </x:row>
    <x:row r="420">
      <x:c r="D420" s="128"/>
      <x:c r="I420" s="133"/>
    </x:row>
    <x:row r="421">
      <x:c r="D421" s="128"/>
      <x:c r="I421" s="133"/>
    </x:row>
    <x:row r="422">
      <x:c r="D422" s="128"/>
      <x:c r="I422" s="133"/>
    </x:row>
    <x:row r="423">
      <x:c r="D423" s="128"/>
      <x:c r="I423" s="133"/>
    </x:row>
    <x:row r="424">
      <x:c r="D424" s="128"/>
      <x:c r="I424" s="133"/>
    </x:row>
    <x:row r="425">
      <x:c r="D425" s="128"/>
      <x:c r="I425" s="133"/>
    </x:row>
    <x:row r="426">
      <x:c r="D426" s="128"/>
      <x:c r="I426" s="133"/>
    </x:row>
    <x:row r="427">
      <x:c r="D427" s="128"/>
      <x:c r="I427" s="133"/>
    </x:row>
    <x:row r="428">
      <x:c r="D428" s="128"/>
      <x:c r="I428" s="133"/>
    </x:row>
    <x:row r="429">
      <x:c r="D429" s="128"/>
      <x:c r="I429" s="133"/>
    </x:row>
    <x:row r="430">
      <x:c r="D430" s="128"/>
      <x:c r="I430" s="133"/>
    </x:row>
    <x:row r="431">
      <x:c r="D431" s="128"/>
      <x:c r="I431" s="133"/>
    </x:row>
    <x:row r="432">
      <x:c r="D432" s="128"/>
      <x:c r="I432" s="133"/>
    </x:row>
    <x:row r="433">
      <x:c r="D433" s="128"/>
      <x:c r="I433" s="133"/>
    </x:row>
    <x:row r="434">
      <x:c r="D434" s="128"/>
      <x:c r="I434" s="133"/>
    </x:row>
    <x:row r="435">
      <x:c r="D435" s="128"/>
      <x:c r="I435" s="133"/>
    </x:row>
    <x:row r="436">
      <x:c r="D436" s="128"/>
      <x:c r="I436" s="133"/>
    </x:row>
    <x:row r="437">
      <x:c r="D437" s="128"/>
      <x:c r="I437" s="133"/>
    </x:row>
    <x:row r="438">
      <x:c r="D438" s="128"/>
      <x:c r="I438" s="133"/>
    </x:row>
    <x:row r="439">
      <x:c r="D439" s="128"/>
      <x:c r="I439" s="133"/>
    </x:row>
    <x:row r="440">
      <x:c r="D440" s="128"/>
      <x:c r="I440" s="133"/>
    </x:row>
    <x:row r="441">
      <x:c r="D441" s="128"/>
      <x:c r="I441" s="133"/>
    </x:row>
    <x:row r="442">
      <x:c r="D442" s="128"/>
      <x:c r="I442" s="133"/>
    </x:row>
    <x:row r="443">
      <x:c r="D443" s="128"/>
      <x:c r="I443" s="133"/>
    </x:row>
    <x:row r="444">
      <x:c r="D444" s="128"/>
      <x:c r="I444" s="133"/>
    </x:row>
    <x:row r="445">
      <x:c r="D445" s="128"/>
      <x:c r="I445" s="133"/>
    </x:row>
    <x:row r="446">
      <x:c r="D446" s="128"/>
      <x:c r="I446" s="133"/>
    </x:row>
    <x:row r="447">
      <x:c r="D447" s="128"/>
      <x:c r="I447" s="133"/>
    </x:row>
    <x:row r="448">
      <x:c r="D448" s="128"/>
      <x:c r="I448" s="133"/>
    </x:row>
    <x:row r="449">
      <x:c r="D449" s="128"/>
      <x:c r="I449" s="133"/>
    </x:row>
    <x:row r="450">
      <x:c r="D450" s="128"/>
      <x:c r="I450" s="133"/>
    </x:row>
    <x:row r="451">
      <x:c r="D451" s="128"/>
      <x:c r="I451" s="133"/>
    </x:row>
    <x:row r="452">
      <x:c r="D452" s="128"/>
      <x:c r="I452" s="133"/>
    </x:row>
    <x:row r="453">
      <x:c r="D453" s="128"/>
      <x:c r="I453" s="133"/>
    </x:row>
    <x:row r="454">
      <x:c r="D454" s="128"/>
      <x:c r="I454" s="133"/>
    </x:row>
    <x:row r="455">
      <x:c r="D455" s="128"/>
      <x:c r="I455" s="133"/>
    </x:row>
    <x:row r="456">
      <x:c r="D456" s="128"/>
      <x:c r="I456" s="133"/>
    </x:row>
    <x:row r="457">
      <x:c r="D457" s="128"/>
      <x:c r="I457" s="133"/>
    </x:row>
    <x:row r="458">
      <x:c r="D458" s="128"/>
      <x:c r="I458" s="133"/>
    </x:row>
    <x:row r="459">
      <x:c r="D459" s="128"/>
      <x:c r="I459" s="133"/>
    </x:row>
    <x:row r="460">
      <x:c r="D460" s="128"/>
      <x:c r="I460" s="133"/>
    </x:row>
    <x:row r="461">
      <x:c r="D461" s="128"/>
      <x:c r="I461" s="133"/>
    </x:row>
    <x:row r="462">
      <x:c r="D462" s="128"/>
      <x:c r="I462" s="133"/>
    </x:row>
    <x:row r="463">
      <x:c r="D463" s="128"/>
      <x:c r="I463" s="133"/>
    </x:row>
    <x:row r="464">
      <x:c r="D464" s="128"/>
      <x:c r="I464" s="133"/>
    </x:row>
    <x:row r="465">
      <x:c r="D465" s="128"/>
      <x:c r="I465" s="133"/>
    </x:row>
    <x:row r="466">
      <x:c r="D466" s="128"/>
      <x:c r="I466" s="133"/>
    </x:row>
    <x:row r="467">
      <x:c r="D467" s="128"/>
      <x:c r="I467" s="133"/>
    </x:row>
    <x:row r="468">
      <x:c r="D468" s="128"/>
      <x:c r="I468" s="133"/>
    </x:row>
    <x:row r="469">
      <x:c r="D469" s="128"/>
      <x:c r="I469" s="133"/>
    </x:row>
    <x:row r="470">
      <x:c r="D470" s="128"/>
      <x:c r="I470" s="133"/>
    </x:row>
    <x:row r="471">
      <x:c r="D471" s="128"/>
      <x:c r="I471" s="133"/>
    </x:row>
    <x:row r="472">
      <x:c r="D472" s="128"/>
      <x:c r="I472" s="133"/>
    </x:row>
    <x:row r="473">
      <x:c r="D473" s="128"/>
      <x:c r="I473" s="133"/>
    </x:row>
    <x:row r="474">
      <x:c r="D474" s="128"/>
      <x:c r="I474" s="133"/>
    </x:row>
    <x:row r="475">
      <x:c r="D475" s="128"/>
      <x:c r="I475" s="133"/>
    </x:row>
    <x:row r="476">
      <x:c r="D476" s="128"/>
      <x:c r="I476" s="133"/>
    </x:row>
    <x:row r="477">
      <x:c r="D477" s="128"/>
      <x:c r="I477" s="133"/>
    </x:row>
    <x:row r="478">
      <x:c r="D478" s="128"/>
      <x:c r="I478" s="133"/>
    </x:row>
    <x:row r="479">
      <x:c r="D479" s="128"/>
      <x:c r="I479" s="133"/>
    </x:row>
    <x:row r="480">
      <x:c r="D480" s="128"/>
      <x:c r="I480" s="133"/>
    </x:row>
    <x:row r="481">
      <x:c r="D481" s="128"/>
      <x:c r="I481" s="133"/>
    </x:row>
    <x:row r="482">
      <x:c r="D482" s="128"/>
      <x:c r="I482" s="133"/>
    </x:row>
    <x:row r="483">
      <x:c r="D483" s="128"/>
      <x:c r="I483" s="133"/>
    </x:row>
    <x:row r="484">
      <x:c r="D484" s="128"/>
      <x:c r="I484" s="133"/>
    </x:row>
    <x:row r="485">
      <x:c r="D485" s="128"/>
      <x:c r="I485" s="133"/>
    </x:row>
    <x:row r="486">
      <x:c r="D486" s="128"/>
      <x:c r="I486" s="133"/>
    </x:row>
    <x:row r="487">
      <x:c r="D487" s="128"/>
      <x:c r="I487" s="133"/>
    </x:row>
    <x:row r="488">
      <x:c r="D488" s="128"/>
      <x:c r="I488" s="133"/>
    </x:row>
    <x:row r="489">
      <x:c r="D489" s="128"/>
      <x:c r="I489" s="133"/>
    </x:row>
    <x:row r="490">
      <x:c r="D490" s="128"/>
      <x:c r="I490" s="133"/>
    </x:row>
    <x:row r="491">
      <x:c r="D491" s="128"/>
      <x:c r="I491" s="133"/>
    </x:row>
    <x:row r="492">
      <x:c r="D492" s="128"/>
      <x:c r="I492" s="133"/>
    </x:row>
    <x:row r="493">
      <x:c r="D493" s="128"/>
      <x:c r="I493" s="133"/>
    </x:row>
    <x:row r="494">
      <x:c r="D494" s="128"/>
      <x:c r="I494" s="133"/>
    </x:row>
    <x:row r="495">
      <x:c r="D495" s="128"/>
      <x:c r="I495" s="133"/>
    </x:row>
    <x:row r="496">
      <x:c r="D496" s="128"/>
      <x:c r="I496" s="133"/>
    </x:row>
    <x:row r="497">
      <x:c r="D497" s="128"/>
      <x:c r="I497" s="133"/>
    </x:row>
    <x:row r="498">
      <x:c r="D498" s="128"/>
      <x:c r="I498" s="133"/>
    </x:row>
    <x:row r="499">
      <x:c r="D499" s="128"/>
      <x:c r="I499" s="133"/>
    </x:row>
    <x:row r="500">
      <x:c r="D500" s="128"/>
      <x:c r="I500" s="133"/>
    </x:row>
    <x:row r="501">
      <x:c r="D501" s="128"/>
      <x:c r="I501" s="133"/>
    </x:row>
    <x:row r="502">
      <x:c r="D502" s="128"/>
      <x:c r="I502" s="133"/>
    </x:row>
    <x:row r="503">
      <x:c r="D503" s="128"/>
      <x:c r="I503" s="133"/>
    </x:row>
    <x:row r="504">
      <x:c r="D504" s="128"/>
      <x:c r="I504" s="133"/>
    </x:row>
    <x:row r="505">
      <x:c r="D505" s="128"/>
      <x:c r="I505" s="133"/>
    </x:row>
    <x:row r="506">
      <x:c r="D506" s="128"/>
      <x:c r="I506" s="133"/>
    </x:row>
  </x:sheetData>
  <x:pageMargins left="0.7" right="0.7" top="0.75" bottom="0.75" header="0.3" footer="0.3"/>
  <x:tableParts count="1">
    <x:tablePart xmlns:r="http://schemas.openxmlformats.org/officeDocument/2006/relationships" r:id="R13f4984dd2bd4e45"/>
  </x:tableParts>
</x:worksheet>
</file>